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2" yWindow="-12" windowWidth="11532" windowHeight="9708" tabRatio="903"/>
  </bookViews>
  <sheets>
    <sheet name="能源汇总" sheetId="5" r:id="rId1"/>
    <sheet name="能源采集汇总" sheetId="4" r:id="rId2"/>
    <sheet name="杨浦初级" sheetId="18" r:id="rId3"/>
    <sheet name="铁岭" sheetId="17" r:id="rId4"/>
    <sheet name="鞍山初级" sheetId="16" r:id="rId5"/>
    <sheet name="十五" sheetId="15" r:id="rId6"/>
    <sheet name="惠民" sheetId="14" r:id="rId7"/>
    <sheet name="辽阳" sheetId="13" r:id="rId8"/>
    <sheet name="新大桥" sheetId="12" r:id="rId9"/>
    <sheet name="建设初级" sheetId="11" r:id="rId10"/>
    <sheet name="东辽阳" sheetId="10" r:id="rId11"/>
    <sheet name="二十五" sheetId="9" r:id="rId12"/>
    <sheet name="控江初级" sheetId="8" r:id="rId13"/>
    <sheet name="上理工附属初级" sheetId="24" r:id="rId14"/>
    <sheet name="上理工附属实验（延二）" sheetId="23" r:id="rId15"/>
    <sheet name="教育学院附属初级" sheetId="22" r:id="rId16"/>
    <sheet name="同济初级" sheetId="21" r:id="rId17"/>
    <sheet name="同济二初" sheetId="20" r:id="rId18"/>
    <sheet name="鞍山实验" sheetId="19" r:id="rId19"/>
    <sheet name="国和" sheetId="7" r:id="rId20"/>
    <sheet name="包头" sheetId="25" r:id="rId21"/>
    <sheet name="三门" sheetId="26" r:id="rId22"/>
    <sheet name="思源" sheetId="27" r:id="rId23"/>
    <sheet name="昆明" sheetId="29" r:id="rId24"/>
    <sheet name="黄兴" sheetId="30" r:id="rId25"/>
    <sheet name="育鹰" sheetId="28" r:id="rId26"/>
    <sheet name="上音" sheetId="31" r:id="rId27"/>
    <sheet name="市光" sheetId="32" r:id="rId28"/>
    <sheet name="二附校" sheetId="52" r:id="rId29"/>
    <sheet name="控江" sheetId="33" r:id="rId30"/>
    <sheet name="杨高" sheetId="34" r:id="rId31"/>
    <sheet name="上理工" sheetId="35" r:id="rId32"/>
    <sheet name="财大" sheetId="36" r:id="rId33"/>
    <sheet name="中原" sheetId="38" r:id="rId34"/>
    <sheet name="同济中学" sheetId="37" r:id="rId35"/>
    <sheet name="少云" sheetId="39" r:id="rId36"/>
    <sheet name="民星" sheetId="40" r:id="rId37"/>
    <sheet name="同大一附中" sheetId="41" r:id="rId38"/>
    <sheet name="市东" sheetId="42" r:id="rId39"/>
    <sheet name="复旦实验" sheetId="43" r:id="rId40"/>
    <sheet name="体育附中" sheetId="44" r:id="rId41"/>
    <sheet name="杨浦职校" sheetId="45" r:id="rId42"/>
    <sheet name="音乐职校" sheetId="49" r:id="rId43"/>
    <sheet name="风帆" sheetId="46" r:id="rId44"/>
    <sheet name="扬帆" sheetId="47" r:id="rId45"/>
    <sheet name="工读" sheetId="48" r:id="rId46"/>
    <sheet name="Sheet1" sheetId="50" r:id="rId47"/>
    <sheet name="Sheet2" sheetId="53" r:id="rId48"/>
  </sheets>
  <calcPr calcId="125725" fullPrecision="0"/>
</workbook>
</file>

<file path=xl/calcChain.xml><?xml version="1.0" encoding="utf-8"?>
<calcChain xmlns="http://schemas.openxmlformats.org/spreadsheetml/2006/main">
  <c r="N47" i="5"/>
  <c r="G16" i="32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G6"/>
  <c r="E6"/>
  <c r="C6"/>
  <c r="G5"/>
  <c r="E5"/>
  <c r="E5" i="4"/>
  <c r="C5" i="32"/>
  <c r="C18" s="1"/>
  <c r="D29" i="5" s="1"/>
  <c r="M29" s="1"/>
  <c r="G16" i="26"/>
  <c r="E16"/>
  <c r="E16" i="4" s="1"/>
  <c r="C16" i="26"/>
  <c r="C16" i="4"/>
  <c r="G15" i="26"/>
  <c r="E15"/>
  <c r="C15"/>
  <c r="C15" i="4" s="1"/>
  <c r="G14" i="26"/>
  <c r="G14" i="4"/>
  <c r="E14" i="26"/>
  <c r="C14"/>
  <c r="G13"/>
  <c r="G13" i="4" s="1"/>
  <c r="E13" i="26"/>
  <c r="E13" i="4"/>
  <c r="C13" i="26"/>
  <c r="G12"/>
  <c r="E12"/>
  <c r="E12" i="4" s="1"/>
  <c r="C12" i="26"/>
  <c r="C12" i="4" s="1"/>
  <c r="H11" i="26"/>
  <c r="G11"/>
  <c r="E11"/>
  <c r="C11"/>
  <c r="C11" i="4" s="1"/>
  <c r="G10" i="26"/>
  <c r="E10"/>
  <c r="C10"/>
  <c r="G9"/>
  <c r="G9" i="4" s="1"/>
  <c r="E9" i="26"/>
  <c r="C9"/>
  <c r="G8"/>
  <c r="E8"/>
  <c r="C8"/>
  <c r="G7"/>
  <c r="E7"/>
  <c r="G6"/>
  <c r="G6" i="4"/>
  <c r="E6" i="26"/>
  <c r="E18" s="1"/>
  <c r="F23" i="5" s="1"/>
  <c r="C6" i="26"/>
  <c r="G5"/>
  <c r="E5"/>
  <c r="C5"/>
  <c r="C18" s="1"/>
  <c r="D23" i="5" s="1"/>
  <c r="D5" i="4"/>
  <c r="F5"/>
  <c r="H5"/>
  <c r="J5"/>
  <c r="D6"/>
  <c r="F6"/>
  <c r="H6"/>
  <c r="J6"/>
  <c r="C7"/>
  <c r="D7"/>
  <c r="F7"/>
  <c r="H7"/>
  <c r="J7"/>
  <c r="D8"/>
  <c r="F8"/>
  <c r="H8"/>
  <c r="J8"/>
  <c r="D9"/>
  <c r="E9"/>
  <c r="F9"/>
  <c r="F18" s="1"/>
  <c r="H9"/>
  <c r="H18" s="1"/>
  <c r="J9"/>
  <c r="D10"/>
  <c r="F10"/>
  <c r="H10"/>
  <c r="J10"/>
  <c r="D11"/>
  <c r="F11"/>
  <c r="J11"/>
  <c r="D12"/>
  <c r="F12"/>
  <c r="H12"/>
  <c r="J12"/>
  <c r="C13"/>
  <c r="D13"/>
  <c r="F13"/>
  <c r="H13"/>
  <c r="J13"/>
  <c r="C14"/>
  <c r="D14"/>
  <c r="E14"/>
  <c r="F14"/>
  <c r="H14"/>
  <c r="J14"/>
  <c r="D15"/>
  <c r="D18" s="1"/>
  <c r="E15"/>
  <c r="F15"/>
  <c r="G15"/>
  <c r="H15"/>
  <c r="J15"/>
  <c r="D16"/>
  <c r="F16"/>
  <c r="G16"/>
  <c r="H16"/>
  <c r="J16"/>
  <c r="I18"/>
  <c r="C18" i="18"/>
  <c r="D4" i="5" s="1"/>
  <c r="D18" i="18"/>
  <c r="E4" i="5" s="1"/>
  <c r="E18" i="18"/>
  <c r="F4" i="5"/>
  <c r="F18" i="18"/>
  <c r="G4" i="5"/>
  <c r="G18" i="18"/>
  <c r="H4" i="5"/>
  <c r="H18" i="18"/>
  <c r="I4" i="5" s="1"/>
  <c r="I18" i="18"/>
  <c r="J4" i="5" s="1"/>
  <c r="J18" i="18"/>
  <c r="K4" i="5" s="1"/>
  <c r="C18" i="17"/>
  <c r="D5" i="5"/>
  <c r="M5" s="1"/>
  <c r="D18" i="17"/>
  <c r="E5" i="5"/>
  <c r="E18" i="17"/>
  <c r="F5" i="5"/>
  <c r="F18" i="17"/>
  <c r="G5" i="5" s="1"/>
  <c r="G18" i="17"/>
  <c r="H5" i="5"/>
  <c r="H18" i="17"/>
  <c r="I5" i="5"/>
  <c r="I18" i="17"/>
  <c r="J5" i="5" s="1"/>
  <c r="J18" i="17"/>
  <c r="K5" i="5" s="1"/>
  <c r="C18" i="16"/>
  <c r="D6" i="5" s="1"/>
  <c r="D18" i="16"/>
  <c r="E6" i="5" s="1"/>
  <c r="E18" i="16"/>
  <c r="F6" i="5"/>
  <c r="F18" i="16"/>
  <c r="G6" i="5" s="1"/>
  <c r="N6" s="1"/>
  <c r="G18" i="16"/>
  <c r="H6" i="5" s="1"/>
  <c r="H18" i="16"/>
  <c r="I6" i="5" s="1"/>
  <c r="I18" i="16"/>
  <c r="J6" i="5" s="1"/>
  <c r="J18" i="16"/>
  <c r="K6" i="5" s="1"/>
  <c r="C18" i="15"/>
  <c r="D7" i="5"/>
  <c r="D18" i="15"/>
  <c r="E7" i="5"/>
  <c r="M7" s="1"/>
  <c r="E18" i="15"/>
  <c r="F7" i="5"/>
  <c r="F18" i="15"/>
  <c r="G7" i="5"/>
  <c r="N7" s="1"/>
  <c r="G18" i="15"/>
  <c r="H7" i="5" s="1"/>
  <c r="H18" i="15"/>
  <c r="I7" i="5"/>
  <c r="I18" i="15"/>
  <c r="J7" i="5"/>
  <c r="J18" i="15"/>
  <c r="K7" i="5"/>
  <c r="C18" i="14"/>
  <c r="D8" i="5"/>
  <c r="D18" i="14"/>
  <c r="E8" i="5" s="1"/>
  <c r="M8" s="1"/>
  <c r="E18" i="14"/>
  <c r="F8" i="5" s="1"/>
  <c r="F18" i="14"/>
  <c r="G8" i="5" s="1"/>
  <c r="N8" s="1"/>
  <c r="G18" i="14"/>
  <c r="H8" i="5"/>
  <c r="H18" i="14"/>
  <c r="I8" i="5"/>
  <c r="I18" i="14"/>
  <c r="J8" i="5"/>
  <c r="J18" i="14"/>
  <c r="K8" i="5" s="1"/>
  <c r="C18" i="13"/>
  <c r="D9" i="5" s="1"/>
  <c r="D18" i="13"/>
  <c r="E9" i="5" s="1"/>
  <c r="E18" i="13"/>
  <c r="F9" i="5"/>
  <c r="F18" i="13"/>
  <c r="G9" i="5"/>
  <c r="G18" i="13"/>
  <c r="H9" i="5"/>
  <c r="H18" i="13"/>
  <c r="I9" i="5" s="1"/>
  <c r="O9" s="1"/>
  <c r="I18" i="13"/>
  <c r="J9" i="5"/>
  <c r="J18" i="13"/>
  <c r="K9" i="5"/>
  <c r="C18" i="12"/>
  <c r="D10" i="5" s="1"/>
  <c r="D18" i="12"/>
  <c r="E10" i="5" s="1"/>
  <c r="M10" s="1"/>
  <c r="E18" i="12"/>
  <c r="F10" i="5" s="1"/>
  <c r="F18" i="12"/>
  <c r="G10" i="5" s="1"/>
  <c r="N10" s="1"/>
  <c r="G18" i="12"/>
  <c r="H10" i="5" s="1"/>
  <c r="H18" i="12"/>
  <c r="I10" i="5"/>
  <c r="I18" i="12"/>
  <c r="J10" i="5" s="1"/>
  <c r="J18" i="12"/>
  <c r="K10" i="5" s="1"/>
  <c r="C18" i="11"/>
  <c r="D11" i="5" s="1"/>
  <c r="D18" i="11"/>
  <c r="E11" i="5"/>
  <c r="E18" i="11"/>
  <c r="F11" i="5"/>
  <c r="F18" i="11"/>
  <c r="G11" i="5"/>
  <c r="G18" i="11"/>
  <c r="H11" i="5"/>
  <c r="H18" i="11"/>
  <c r="I11" i="5" s="1"/>
  <c r="O11" s="1"/>
  <c r="I18" i="11"/>
  <c r="J11" i="5" s="1"/>
  <c r="J18" i="11"/>
  <c r="K11" i="5" s="1"/>
  <c r="C18" i="10"/>
  <c r="D12" i="5"/>
  <c r="D18" i="10"/>
  <c r="E12" i="5"/>
  <c r="E18" i="10"/>
  <c r="F12" i="5" s="1"/>
  <c r="F18" i="10"/>
  <c r="G12" i="5" s="1"/>
  <c r="G18" i="10"/>
  <c r="H12" i="5" s="1"/>
  <c r="O12" s="1"/>
  <c r="H18" i="10"/>
  <c r="I12" i="5"/>
  <c r="I18" i="10"/>
  <c r="J12" i="5"/>
  <c r="J18" i="10"/>
  <c r="K12" i="5"/>
  <c r="C18" i="9"/>
  <c r="D13" i="5" s="1"/>
  <c r="D18" i="9"/>
  <c r="E13" i="5" s="1"/>
  <c r="E18" i="9"/>
  <c r="F13" i="5"/>
  <c r="F18" i="9"/>
  <c r="G13" i="5" s="1"/>
  <c r="N13" s="1"/>
  <c r="G18" i="9"/>
  <c r="H13" i="5" s="1"/>
  <c r="H18" i="9"/>
  <c r="I13" i="5" s="1"/>
  <c r="I18" i="9"/>
  <c r="J13" i="5" s="1"/>
  <c r="J18" i="9"/>
  <c r="K13" i="5" s="1"/>
  <c r="C18" i="8"/>
  <c r="D14" i="5"/>
  <c r="D18" i="8"/>
  <c r="E14" i="5"/>
  <c r="M14" s="1"/>
  <c r="E18" i="8"/>
  <c r="F14" i="5" s="1"/>
  <c r="N14" s="1"/>
  <c r="F18" i="8"/>
  <c r="G14" i="5"/>
  <c r="G18" i="8"/>
  <c r="H14" i="5"/>
  <c r="H18" i="8"/>
  <c r="I14" i="5"/>
  <c r="O14" s="1"/>
  <c r="I18" i="8"/>
  <c r="J14" i="5"/>
  <c r="J18" i="8"/>
  <c r="K14" i="5"/>
  <c r="C18" i="24"/>
  <c r="D15" i="5" s="1"/>
  <c r="D18" i="24"/>
  <c r="E15" i="5" s="1"/>
  <c r="E18" i="24"/>
  <c r="F15" i="5"/>
  <c r="F18" i="24"/>
  <c r="G15" i="5" s="1"/>
  <c r="N15" s="1"/>
  <c r="G18" i="24"/>
  <c r="H15" i="5" s="1"/>
  <c r="H18" i="24"/>
  <c r="I15" i="5" s="1"/>
  <c r="I18" i="24"/>
  <c r="J15" i="5" s="1"/>
  <c r="J18" i="24"/>
  <c r="K15" i="5" s="1"/>
  <c r="C18" i="23"/>
  <c r="D16" i="5"/>
  <c r="D18" i="23"/>
  <c r="E16" i="5"/>
  <c r="E18" i="23"/>
  <c r="F16" i="5" s="1"/>
  <c r="F18" i="23"/>
  <c r="G16" i="5"/>
  <c r="G18" i="23"/>
  <c r="H16" i="5"/>
  <c r="H18" i="23"/>
  <c r="I16" i="5"/>
  <c r="O16" s="1"/>
  <c r="I18" i="23"/>
  <c r="J16" i="5"/>
  <c r="J18" i="23"/>
  <c r="K16" i="5"/>
  <c r="C18" i="22"/>
  <c r="D17" i="5"/>
  <c r="D18" i="22"/>
  <c r="E17" i="5" s="1"/>
  <c r="M17" s="1"/>
  <c r="E18" i="22"/>
  <c r="F17" i="5"/>
  <c r="F18" i="22"/>
  <c r="G17" i="5" s="1"/>
  <c r="G18" i="22"/>
  <c r="H17" i="5" s="1"/>
  <c r="H18" i="22"/>
  <c r="I17" i="5" s="1"/>
  <c r="O17" s="1"/>
  <c r="I18" i="22"/>
  <c r="J17" i="5" s="1"/>
  <c r="J18" i="22"/>
  <c r="K17" i="5" s="1"/>
  <c r="C18" i="21"/>
  <c r="D18" i="5"/>
  <c r="D18" i="21"/>
  <c r="E18" i="5"/>
  <c r="E18" i="21"/>
  <c r="F18" i="5" s="1"/>
  <c r="N18" s="1"/>
  <c r="F18" i="21"/>
  <c r="G18" i="5"/>
  <c r="G18" i="21"/>
  <c r="H18" i="5"/>
  <c r="H18" i="21"/>
  <c r="I18" i="5"/>
  <c r="I18" i="21"/>
  <c r="J18" i="5" s="1"/>
  <c r="J18" i="21"/>
  <c r="K18" i="5" s="1"/>
  <c r="C18" i="20"/>
  <c r="D19" i="5" s="1"/>
  <c r="M19" s="1"/>
  <c r="D18" i="20"/>
  <c r="E19" i="5"/>
  <c r="E18" i="20"/>
  <c r="F19" i="5"/>
  <c r="F18" i="20"/>
  <c r="G19" i="5"/>
  <c r="G18" i="20"/>
  <c r="H19" i="5"/>
  <c r="H18" i="20"/>
  <c r="I19" i="5" s="1"/>
  <c r="O19" s="1"/>
  <c r="I18" i="20"/>
  <c r="J19" i="5"/>
  <c r="J18" i="20"/>
  <c r="K19" i="5"/>
  <c r="C18" i="19"/>
  <c r="D20" i="5"/>
  <c r="D18" i="19"/>
  <c r="E20" i="5" s="1"/>
  <c r="M20" s="1"/>
  <c r="E18" i="19"/>
  <c r="F20" i="5" s="1"/>
  <c r="F18" i="19"/>
  <c r="G20" i="5" s="1"/>
  <c r="G18" i="19"/>
  <c r="H20" i="5"/>
  <c r="H18" i="19"/>
  <c r="I20" i="5" s="1"/>
  <c r="O20" s="1"/>
  <c r="I18" i="19"/>
  <c r="J20" i="5"/>
  <c r="J18" i="19"/>
  <c r="K20" i="5"/>
  <c r="C18" i="7"/>
  <c r="D21" i="5"/>
  <c r="D18" i="7"/>
  <c r="E21" i="5"/>
  <c r="E18" i="7"/>
  <c r="F21" i="5" s="1"/>
  <c r="F18" i="7"/>
  <c r="G21" i="5" s="1"/>
  <c r="G18" i="7"/>
  <c r="H21" i="5"/>
  <c r="H18" i="7"/>
  <c r="I21" i="5"/>
  <c r="O21" s="1"/>
  <c r="I18" i="7"/>
  <c r="J21" i="5"/>
  <c r="J18" i="7"/>
  <c r="K21" i="5"/>
  <c r="C18" i="25"/>
  <c r="D22" i="5" s="1"/>
  <c r="D18" i="25"/>
  <c r="E22" i="5" s="1"/>
  <c r="E18" i="25"/>
  <c r="F22" i="5" s="1"/>
  <c r="F18" i="25"/>
  <c r="G22" i="5" s="1"/>
  <c r="G18" i="25"/>
  <c r="H22" i="5" s="1"/>
  <c r="H18" i="25"/>
  <c r="I22" i="5"/>
  <c r="O22" s="1"/>
  <c r="I18" i="25"/>
  <c r="J22" i="5" s="1"/>
  <c r="J18" i="25"/>
  <c r="K22" i="5"/>
  <c r="C5" i="4"/>
  <c r="G5"/>
  <c r="E6"/>
  <c r="E7"/>
  <c r="C8"/>
  <c r="E8"/>
  <c r="G8"/>
  <c r="C9"/>
  <c r="C10"/>
  <c r="E10"/>
  <c r="G10"/>
  <c r="E11"/>
  <c r="H11"/>
  <c r="G12"/>
  <c r="D18" i="26"/>
  <c r="E23" i="5" s="1"/>
  <c r="M23" s="1"/>
  <c r="F18" i="26"/>
  <c r="G23" i="5"/>
  <c r="H18" i="26"/>
  <c r="I23" i="5" s="1"/>
  <c r="I18" i="26"/>
  <c r="J23" i="5"/>
  <c r="J18" i="26"/>
  <c r="K23" i="5"/>
  <c r="C18" i="27"/>
  <c r="D24" i="5"/>
  <c r="D18" i="27"/>
  <c r="E24" i="5"/>
  <c r="E18" i="27"/>
  <c r="F24" i="5"/>
  <c r="F18" i="27"/>
  <c r="G24" i="5"/>
  <c r="N24" s="1"/>
  <c r="G18" i="27"/>
  <c r="H24" i="5"/>
  <c r="H18" i="27"/>
  <c r="I24" i="5"/>
  <c r="I18" i="27"/>
  <c r="J24" i="5"/>
  <c r="J18" i="27"/>
  <c r="K24" i="5"/>
  <c r="C18" i="29"/>
  <c r="D25" i="5"/>
  <c r="D18" i="29"/>
  <c r="E25" i="5" s="1"/>
  <c r="M25" s="1"/>
  <c r="E18" i="29"/>
  <c r="F25" i="5"/>
  <c r="F18" i="29"/>
  <c r="G25" i="5"/>
  <c r="N25" s="1"/>
  <c r="G18" i="29"/>
  <c r="H25" i="5" s="1"/>
  <c r="H18" i="29"/>
  <c r="I25" i="5" s="1"/>
  <c r="I18" i="29"/>
  <c r="J25" i="5" s="1"/>
  <c r="J18" i="29"/>
  <c r="K25" i="5" s="1"/>
  <c r="C18" i="30"/>
  <c r="D26" i="5" s="1"/>
  <c r="D18" i="30"/>
  <c r="E26" i="5"/>
  <c r="E18" i="30"/>
  <c r="F26" i="5" s="1"/>
  <c r="F18" i="30"/>
  <c r="G26" i="5" s="1"/>
  <c r="G18" i="30"/>
  <c r="H26" i="5" s="1"/>
  <c r="H18" i="30"/>
  <c r="I26" i="5" s="1"/>
  <c r="O26" s="1"/>
  <c r="I18" i="30"/>
  <c r="J26" i="5" s="1"/>
  <c r="J18" i="30"/>
  <c r="K26" i="5" s="1"/>
  <c r="C18" i="28"/>
  <c r="D27" i="5"/>
  <c r="D18" i="28"/>
  <c r="E27" i="5"/>
  <c r="E18" i="28"/>
  <c r="F27" i="5" s="1"/>
  <c r="N27" s="1"/>
  <c r="F18" i="28"/>
  <c r="G27" i="5"/>
  <c r="G18" i="28"/>
  <c r="H27" i="5"/>
  <c r="H18" i="28"/>
  <c r="I27" i="5"/>
  <c r="O27" s="1"/>
  <c r="I18" i="28"/>
  <c r="J27" i="5"/>
  <c r="J18" i="28"/>
  <c r="K27" i="5"/>
  <c r="C18" i="31"/>
  <c r="D28" i="5"/>
  <c r="D18" i="31"/>
  <c r="E28" i="5" s="1"/>
  <c r="M28" s="1"/>
  <c r="E18" i="31"/>
  <c r="F28" i="5" s="1"/>
  <c r="F18" i="31"/>
  <c r="G28" i="5"/>
  <c r="G18" i="31"/>
  <c r="H28" i="5"/>
  <c r="H18" i="31"/>
  <c r="I28" i="5"/>
  <c r="I18" i="31"/>
  <c r="J28" i="5"/>
  <c r="J18" i="31"/>
  <c r="K28" i="5" s="1"/>
  <c r="G7" i="4"/>
  <c r="D18" i="32"/>
  <c r="E29" i="5"/>
  <c r="F18" i="32"/>
  <c r="G29" i="5"/>
  <c r="G18" i="32"/>
  <c r="H29" i="5"/>
  <c r="H18" i="32"/>
  <c r="I29" i="5"/>
  <c r="I18" i="32"/>
  <c r="J29" i="5" s="1"/>
  <c r="J18" i="32"/>
  <c r="K29" i="5" s="1"/>
  <c r="C18" i="52"/>
  <c r="D30" i="5"/>
  <c r="D18" i="52"/>
  <c r="E30" i="5"/>
  <c r="E18" i="52"/>
  <c r="F30" i="5"/>
  <c r="N30" s="1"/>
  <c r="F18" i="52"/>
  <c r="G30" i="5"/>
  <c r="G18" i="52"/>
  <c r="H30" i="5"/>
  <c r="O30" s="1"/>
  <c r="H18" i="52"/>
  <c r="I30" i="5"/>
  <c r="I18" i="52"/>
  <c r="J30" i="5"/>
  <c r="J18" i="52"/>
  <c r="K30" i="5"/>
  <c r="C18" i="33"/>
  <c r="D31" i="5"/>
  <c r="D18" i="33"/>
  <c r="E31" i="5" s="1"/>
  <c r="E18" i="33"/>
  <c r="F31" i="5" s="1"/>
  <c r="F18" i="33"/>
  <c r="G31" i="5" s="1"/>
  <c r="G18" i="33"/>
  <c r="H31" i="5" s="1"/>
  <c r="H18" i="33"/>
  <c r="I31" i="5" s="1"/>
  <c r="I18" i="33"/>
  <c r="J31" i="5"/>
  <c r="J18" i="33"/>
  <c r="K31" i="5"/>
  <c r="C18" i="34"/>
  <c r="D32" i="5"/>
  <c r="D18" i="34"/>
  <c r="E32" i="5" s="1"/>
  <c r="M32" s="1"/>
  <c r="E18" i="34"/>
  <c r="F32" i="5" s="1"/>
  <c r="N32" s="1"/>
  <c r="F18" i="34"/>
  <c r="G32" i="5"/>
  <c r="G18" i="34"/>
  <c r="H32" i="5" s="1"/>
  <c r="H18" i="34"/>
  <c r="I32" i="5" s="1"/>
  <c r="I18" i="34"/>
  <c r="J32" i="5" s="1"/>
  <c r="J18" i="34"/>
  <c r="K32" i="5" s="1"/>
  <c r="C18" i="35"/>
  <c r="D33" i="5" s="1"/>
  <c r="D18" i="35"/>
  <c r="E33" i="5"/>
  <c r="E18" i="35"/>
  <c r="F33" i="5" s="1"/>
  <c r="F18" i="35"/>
  <c r="G33" i="5"/>
  <c r="G18" i="35"/>
  <c r="H33" i="5"/>
  <c r="H18" i="35"/>
  <c r="I33" i="5"/>
  <c r="I18" i="35"/>
  <c r="J33" i="5"/>
  <c r="J18" i="35"/>
  <c r="K33" i="5" s="1"/>
  <c r="C18" i="36"/>
  <c r="D34" i="5" s="1"/>
  <c r="D18" i="36"/>
  <c r="E34" i="5" s="1"/>
  <c r="M34" s="1"/>
  <c r="E18" i="36"/>
  <c r="F34" i="5" s="1"/>
  <c r="F18" i="36"/>
  <c r="G34" i="5" s="1"/>
  <c r="N34" s="1"/>
  <c r="G18" i="36"/>
  <c r="H34" i="5"/>
  <c r="H18" i="36"/>
  <c r="I34" i="5"/>
  <c r="O34" s="1"/>
  <c r="I18" i="36"/>
  <c r="J34" i="5"/>
  <c r="J18" i="36"/>
  <c r="K34" i="5"/>
  <c r="C18" i="38"/>
  <c r="D36" i="5"/>
  <c r="D18" i="38"/>
  <c r="E36" i="5"/>
  <c r="M36" s="1"/>
  <c r="E18" i="38"/>
  <c r="F36" i="5" s="1"/>
  <c r="F18" i="38"/>
  <c r="G36" i="5" s="1"/>
  <c r="G18" i="38"/>
  <c r="H36" i="5" s="1"/>
  <c r="H18" i="38"/>
  <c r="I36" i="5" s="1"/>
  <c r="I18" i="38"/>
  <c r="J36" i="5"/>
  <c r="J18" i="38"/>
  <c r="K36" i="5" s="1"/>
  <c r="C18" i="37"/>
  <c r="D35" i="5" s="1"/>
  <c r="D18" i="37"/>
  <c r="E35" i="5"/>
  <c r="E18" i="37"/>
  <c r="F35" i="5" s="1"/>
  <c r="F18" i="37"/>
  <c r="G35" i="5" s="1"/>
  <c r="N35" s="1"/>
  <c r="G18" i="37"/>
  <c r="H35" i="5" s="1"/>
  <c r="H18" i="37"/>
  <c r="I35" i="5" s="1"/>
  <c r="I18" i="37"/>
  <c r="J35" i="5"/>
  <c r="J18" i="37"/>
  <c r="K35" i="5"/>
  <c r="C18" i="39"/>
  <c r="D37" i="5"/>
  <c r="M37" s="1"/>
  <c r="D18" i="39"/>
  <c r="E37" i="5"/>
  <c r="E18" i="39"/>
  <c r="F37" i="5"/>
  <c r="N37" s="1"/>
  <c r="F18" i="39"/>
  <c r="G37" i="5"/>
  <c r="G18" i="39"/>
  <c r="H37" i="5"/>
  <c r="H18" i="39"/>
  <c r="I37" i="5"/>
  <c r="I18" i="39"/>
  <c r="J37" i="5"/>
  <c r="J18" i="39"/>
  <c r="K37" i="5" s="1"/>
  <c r="C18" i="40"/>
  <c r="D38" i="5" s="1"/>
  <c r="D18" i="40"/>
  <c r="E38" i="5"/>
  <c r="M38" s="1"/>
  <c r="E18" i="40"/>
  <c r="F38" i="5" s="1"/>
  <c r="F18" i="40"/>
  <c r="G38" i="5" s="1"/>
  <c r="G18" i="40"/>
  <c r="H38" i="5" s="1"/>
  <c r="H18" i="40"/>
  <c r="I38" i="5" s="1"/>
  <c r="I18" i="40"/>
  <c r="J38" i="5" s="1"/>
  <c r="J18" i="40"/>
  <c r="K38" i="5" s="1"/>
  <c r="C18" i="41"/>
  <c r="D39" i="5" s="1"/>
  <c r="D18" i="41"/>
  <c r="E39" i="5"/>
  <c r="E18" i="41"/>
  <c r="F39" i="5" s="1"/>
  <c r="F18" i="41"/>
  <c r="G39" i="5"/>
  <c r="N39" s="1"/>
  <c r="G18" i="41"/>
  <c r="H39" i="5" s="1"/>
  <c r="H18" i="41"/>
  <c r="I39" i="5" s="1"/>
  <c r="I18" i="41"/>
  <c r="J39" i="5"/>
  <c r="J18" i="41"/>
  <c r="K39" i="5"/>
  <c r="C18" i="42"/>
  <c r="D40" i="5"/>
  <c r="D18" i="42"/>
  <c r="E40" i="5" s="1"/>
  <c r="E18" i="42"/>
  <c r="F40" i="5"/>
  <c r="F18" i="42"/>
  <c r="G40" i="5"/>
  <c r="N40" s="1"/>
  <c r="G18" i="42"/>
  <c r="H40" i="5" s="1"/>
  <c r="H18" i="42"/>
  <c r="I40" i="5"/>
  <c r="I18" i="42"/>
  <c r="J40" i="5" s="1"/>
  <c r="J18" i="42"/>
  <c r="K40" i="5" s="1"/>
  <c r="C18" i="43"/>
  <c r="D41" i="5" s="1"/>
  <c r="D18" i="43"/>
  <c r="E41" i="5"/>
  <c r="E18" i="43"/>
  <c r="F41" i="5" s="1"/>
  <c r="F18" i="43"/>
  <c r="G41" i="5" s="1"/>
  <c r="G18" i="43"/>
  <c r="H41" i="5" s="1"/>
  <c r="H18" i="43"/>
  <c r="I41" i="5" s="1"/>
  <c r="I18" i="43"/>
  <c r="J41" i="5" s="1"/>
  <c r="J18" i="43"/>
  <c r="K41" i="5" s="1"/>
  <c r="C18" i="44"/>
  <c r="D42" i="5"/>
  <c r="D18" i="44"/>
  <c r="E42" i="5"/>
  <c r="M42" s="1"/>
  <c r="E18" i="44"/>
  <c r="F42" i="5" s="1"/>
  <c r="F18" i="44"/>
  <c r="G42" i="5"/>
  <c r="G18" i="44"/>
  <c r="H42" i="5" s="1"/>
  <c r="H18" i="44"/>
  <c r="I42" i="5" s="1"/>
  <c r="O42" s="1"/>
  <c r="I18" i="44"/>
  <c r="J42" i="5" s="1"/>
  <c r="J18" i="44"/>
  <c r="K42" i="5" s="1"/>
  <c r="C18" i="45"/>
  <c r="D43" i="5"/>
  <c r="D18" i="45"/>
  <c r="E43" i="5"/>
  <c r="E18" i="45"/>
  <c r="F43" i="5"/>
  <c r="F18" i="45"/>
  <c r="G43" i="5" s="1"/>
  <c r="G18" i="45"/>
  <c r="H43" i="5"/>
  <c r="H18" i="45"/>
  <c r="I43" i="5"/>
  <c r="I18" i="45"/>
  <c r="J43" i="5"/>
  <c r="J18" i="45"/>
  <c r="K43" i="5"/>
  <c r="C18" i="49"/>
  <c r="D44" i="5" s="1"/>
  <c r="D18" i="49"/>
  <c r="E44" i="5" s="1"/>
  <c r="E18" i="49"/>
  <c r="F44" i="5"/>
  <c r="F18" i="49"/>
  <c r="G44" i="5" s="1"/>
  <c r="N44" s="1"/>
  <c r="G18" i="49"/>
  <c r="H44" i="5"/>
  <c r="H18" i="49"/>
  <c r="I44" i="5" s="1"/>
  <c r="I18" i="49"/>
  <c r="J44" i="5"/>
  <c r="J18" i="49"/>
  <c r="K44" i="5"/>
  <c r="C18" i="46"/>
  <c r="D45" i="5" s="1"/>
  <c r="D18" i="46"/>
  <c r="E45" i="5" s="1"/>
  <c r="E18" i="46"/>
  <c r="F45" i="5" s="1"/>
  <c r="F18" i="46"/>
  <c r="G45" i="5" s="1"/>
  <c r="G18" i="46"/>
  <c r="H45" i="5" s="1"/>
  <c r="H18" i="46"/>
  <c r="I45" i="5" s="1"/>
  <c r="I18" i="46"/>
  <c r="J45" i="5" s="1"/>
  <c r="J18" i="46"/>
  <c r="K45" i="5"/>
  <c r="C18" i="47"/>
  <c r="D46" i="5"/>
  <c r="D18" i="47"/>
  <c r="E46" i="5" s="1"/>
  <c r="E18" i="47"/>
  <c r="F46" i="5"/>
  <c r="F18" i="47"/>
  <c r="G46" i="5"/>
  <c r="G18" i="47"/>
  <c r="H46" i="5"/>
  <c r="H18" i="47"/>
  <c r="I46" i="5"/>
  <c r="O46" s="1"/>
  <c r="I18" i="47"/>
  <c r="J46" i="5"/>
  <c r="J18" i="47"/>
  <c r="K46" i="5"/>
  <c r="C18" i="48"/>
  <c r="D47" i="5" s="1"/>
  <c r="D18" i="48"/>
  <c r="E47" i="5" s="1"/>
  <c r="E18" i="48"/>
  <c r="F18"/>
  <c r="G18"/>
  <c r="H47" i="5" s="1"/>
  <c r="H18" i="48"/>
  <c r="I47" i="5" s="1"/>
  <c r="I18" i="48"/>
  <c r="J47" i="5"/>
  <c r="J18" i="48"/>
  <c r="K47" i="5"/>
  <c r="G11" i="4"/>
  <c r="C6"/>
  <c r="O18" i="5"/>
  <c r="N9"/>
  <c r="M30"/>
  <c r="O29"/>
  <c r="N11"/>
  <c r="O8"/>
  <c r="O5"/>
  <c r="E18" i="32"/>
  <c r="F29" i="5" s="1"/>
  <c r="G18" i="26"/>
  <c r="H23" i="5" s="1"/>
  <c r="N4"/>
  <c r="O28"/>
  <c r="M21"/>
  <c r="J18" i="4"/>
  <c r="O37" i="5"/>
  <c r="O44" l="1"/>
  <c r="O40"/>
  <c r="O24"/>
  <c r="M16"/>
  <c r="N29"/>
  <c r="O33"/>
  <c r="M24"/>
  <c r="N16"/>
  <c r="M12"/>
  <c r="M18"/>
  <c r="M46"/>
  <c r="O32"/>
  <c r="O31"/>
  <c r="N12"/>
  <c r="M43"/>
  <c r="M27"/>
  <c r="M31"/>
  <c r="N19"/>
  <c r="N17"/>
  <c r="N46"/>
  <c r="N45"/>
  <c r="N43"/>
  <c r="M40"/>
  <c r="N42"/>
  <c r="M35"/>
  <c r="M33"/>
  <c r="N28"/>
  <c r="N26"/>
  <c r="O43"/>
  <c r="N33"/>
  <c r="M4"/>
  <c r="E48"/>
  <c r="N36"/>
  <c r="M13"/>
  <c r="M11"/>
  <c r="M6"/>
  <c r="G18" i="4"/>
  <c r="N38" i="5"/>
  <c r="N31"/>
  <c r="O25"/>
  <c r="M15"/>
  <c r="M9"/>
  <c r="O35"/>
  <c r="O38"/>
  <c r="O36"/>
  <c r="O39"/>
  <c r="F48"/>
  <c r="E18" i="4"/>
  <c r="G48" i="5"/>
  <c r="N5"/>
  <c r="O41"/>
  <c r="D48"/>
  <c r="H48"/>
  <c r="M45"/>
  <c r="M22"/>
  <c r="O13"/>
  <c r="O6"/>
  <c r="M47"/>
  <c r="M44"/>
  <c r="M26"/>
  <c r="N23"/>
  <c r="N20"/>
  <c r="O15"/>
  <c r="O4"/>
  <c r="I48"/>
  <c r="O48" s="1"/>
  <c r="M41"/>
  <c r="M39"/>
  <c r="O23"/>
  <c r="N22"/>
  <c r="N21"/>
  <c r="O10"/>
  <c r="O7"/>
  <c r="J48"/>
  <c r="C18" i="4"/>
  <c r="O47" i="5"/>
  <c r="O45"/>
  <c r="N41"/>
  <c r="K48"/>
  <c r="M48" l="1"/>
  <c r="N48"/>
</calcChain>
</file>

<file path=xl/comments1.xml><?xml version="1.0" encoding="utf-8"?>
<comments xmlns="http://schemas.openxmlformats.org/spreadsheetml/2006/main">
  <authors>
    <author>Admin</author>
  </authors>
  <commentList>
    <comment ref="D18" authorId="0">
      <text>
        <r>
          <rPr>
            <b/>
            <sz val="9"/>
            <rFont val="宋体"/>
            <charset val="134"/>
          </rPr>
          <t xml:space="preserve">未含9675.80元瓶装水费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不含矿泉水、消防水、超量水</t>
        </r>
      </text>
    </comment>
    <comment ref="C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不含矿泉水、消防水、超量水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G3" authorId="0">
      <text>
        <r>
          <rPr>
            <b/>
            <sz val="9"/>
            <rFont val="宋体"/>
            <charset val="134"/>
          </rPr>
          <t xml:space="preserve">有空置 且单价不同
</t>
        </r>
      </text>
    </comment>
  </commentList>
</comments>
</file>

<file path=xl/sharedStrings.xml><?xml version="1.0" encoding="utf-8"?>
<sst xmlns="http://schemas.openxmlformats.org/spreadsheetml/2006/main" count="1049" uniqueCount="143">
  <si>
    <t>各类能源情况调查统计表汇总</t>
  </si>
  <si>
    <t>序号</t>
  </si>
  <si>
    <t>学校</t>
  </si>
  <si>
    <t>水费</t>
  </si>
  <si>
    <t>电费</t>
  </si>
  <si>
    <t>煤（天然）气</t>
  </si>
  <si>
    <t>汽油</t>
  </si>
  <si>
    <t>备注</t>
  </si>
  <si>
    <t>平均单价</t>
  </si>
  <si>
    <t>用量</t>
  </si>
  <si>
    <t>金额</t>
  </si>
  <si>
    <t>煤气</t>
  </si>
  <si>
    <t>杨浦初级中学</t>
  </si>
  <si>
    <t>铁岭中学</t>
  </si>
  <si>
    <t>鞍山初级中学</t>
  </si>
  <si>
    <t>十五中学</t>
  </si>
  <si>
    <t>惠民中学</t>
  </si>
  <si>
    <t>辽阳中学</t>
  </si>
  <si>
    <t>新大桥中学</t>
  </si>
  <si>
    <t>建设初级中学</t>
  </si>
  <si>
    <t>东辽阳中学</t>
  </si>
  <si>
    <t>二十五中学</t>
  </si>
  <si>
    <t>控江初级中学</t>
  </si>
  <si>
    <t>上海理工大学附属初级中学</t>
  </si>
  <si>
    <t>延吉第二初级中学</t>
  </si>
  <si>
    <t>教师进修学院附属中学</t>
  </si>
  <si>
    <t>同济初级中学</t>
  </si>
  <si>
    <t>同济第二初级中学</t>
  </si>
  <si>
    <t>鞍山实验中学</t>
  </si>
  <si>
    <t>国和中学</t>
  </si>
  <si>
    <t>包头中学</t>
  </si>
  <si>
    <t>三门中学</t>
  </si>
  <si>
    <t>思源中学</t>
  </si>
  <si>
    <t>昆明学校</t>
  </si>
  <si>
    <t>黄兴学校</t>
  </si>
  <si>
    <t>育鹰学校</t>
  </si>
  <si>
    <t>上海音乐学院实验学校</t>
  </si>
  <si>
    <t>市光学校</t>
  </si>
  <si>
    <t>复旦二附中</t>
  </si>
  <si>
    <t>控江中学</t>
  </si>
  <si>
    <t>杨浦高级中学</t>
  </si>
  <si>
    <t>上海理工大学附属中学</t>
  </si>
  <si>
    <t>上海财经大学附属中学</t>
  </si>
  <si>
    <t>同济中学</t>
  </si>
  <si>
    <t>中原中学</t>
  </si>
  <si>
    <t>少云中学</t>
  </si>
  <si>
    <t>民星中学</t>
  </si>
  <si>
    <t>同济大学第一附属中学</t>
  </si>
  <si>
    <t>市东中学</t>
  </si>
  <si>
    <t>复旦实验中学</t>
  </si>
  <si>
    <t>体育学院附属中学</t>
  </si>
  <si>
    <t>杨浦职业技术学校</t>
  </si>
  <si>
    <t>音乐职校</t>
  </si>
  <si>
    <t>风帆初级职业学校</t>
  </si>
  <si>
    <t>扬帆学校</t>
  </si>
  <si>
    <t>工读学校</t>
  </si>
  <si>
    <t>合计</t>
  </si>
  <si>
    <r>
      <t>日期：20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月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日</t>
    </r>
  </si>
  <si>
    <t>各类能源情况调查统计表</t>
  </si>
  <si>
    <t>校名：中学组</t>
  </si>
  <si>
    <t>金额：元</t>
  </si>
  <si>
    <t>2022年  月份</t>
  </si>
  <si>
    <t>-</t>
  </si>
  <si>
    <t>制表人：</t>
  </si>
  <si>
    <r>
      <t>日期：20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月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日</t>
    </r>
  </si>
  <si>
    <t>校名：</t>
  </si>
  <si>
    <r>
      <t>日期：20</t>
    </r>
    <r>
      <rPr>
        <sz val="12"/>
        <rFont val="宋体"/>
        <charset val="134"/>
      </rPr>
      <t>20</t>
    </r>
    <r>
      <rPr>
        <sz val="12"/>
        <rFont val="宋体"/>
        <charset val="134"/>
      </rPr>
      <t xml:space="preserve">年  </t>
    </r>
    <r>
      <rPr>
        <sz val="12"/>
        <rFont val="宋体"/>
        <charset val="134"/>
      </rPr>
      <t>月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日</t>
    </r>
  </si>
  <si>
    <t>上海市铁岭中学</t>
  </si>
  <si>
    <t>日期：2022年  月  日</t>
  </si>
  <si>
    <t>上海市鞍山初级中学</t>
  </si>
  <si>
    <t>日期：2020年  月  日</t>
  </si>
  <si>
    <t>校名</t>
  </si>
  <si>
    <t>上海市十五中学</t>
  </si>
  <si>
    <t>校名：上海市惠民中学</t>
  </si>
  <si>
    <t>制表人：王也</t>
  </si>
  <si>
    <t>日期：2022年3月17日</t>
  </si>
  <si>
    <t>校名：上海市辽阳中学</t>
  </si>
  <si>
    <t>制表人：程颖</t>
  </si>
  <si>
    <t>校名：上海市新大桥中学</t>
  </si>
  <si>
    <t>建设初级</t>
  </si>
  <si>
    <t>校名：上海市东辽阳中学</t>
  </si>
  <si>
    <t>上海市二十五中学</t>
  </si>
  <si>
    <t>上海市控江初级中学</t>
  </si>
  <si>
    <t>校名：上海理工大学附属初级中学</t>
  </si>
  <si>
    <t>消防用量33</t>
  </si>
  <si>
    <r>
      <t>消防用量7</t>
    </r>
    <r>
      <rPr>
        <sz val="12"/>
        <rFont val="宋体"/>
        <charset val="134"/>
      </rPr>
      <t>8</t>
    </r>
  </si>
  <si>
    <t>上海理工大学附属实验初级中学</t>
  </si>
  <si>
    <t>上海市杨浦区教育学院附属中学</t>
  </si>
  <si>
    <t>加价水费</t>
  </si>
  <si>
    <t>学校漏水在修复中</t>
  </si>
  <si>
    <t>制表人：俞燕</t>
  </si>
  <si>
    <t>鞍山实验</t>
  </si>
  <si>
    <t>制表人：陈静</t>
  </si>
  <si>
    <t>上海市国和中学</t>
  </si>
  <si>
    <t>上海市包头中学</t>
  </si>
  <si>
    <t>上海市三门中学（上海财经大学附属初级中学）</t>
  </si>
  <si>
    <t>加价水费69</t>
  </si>
  <si>
    <t>制表人：顾红梅</t>
  </si>
  <si>
    <r>
      <t>日期：202</t>
    </r>
    <r>
      <rPr>
        <sz val="12"/>
        <rFont val="宋体"/>
        <charset val="134"/>
      </rPr>
      <t>2</t>
    </r>
    <r>
      <rPr>
        <sz val="12"/>
        <rFont val="宋体"/>
        <charset val="134"/>
      </rPr>
      <t xml:space="preserve">年 </t>
    </r>
    <r>
      <rPr>
        <sz val="12"/>
        <rFont val="宋体"/>
        <charset val="134"/>
      </rPr>
      <t>1</t>
    </r>
    <r>
      <rPr>
        <sz val="12"/>
        <rFont val="宋体"/>
        <charset val="134"/>
      </rPr>
      <t xml:space="preserve"> 月 </t>
    </r>
    <r>
      <rPr>
        <sz val="12"/>
        <rFont val="宋体"/>
        <charset val="134"/>
      </rPr>
      <t>1</t>
    </r>
    <r>
      <rPr>
        <sz val="12"/>
        <rFont val="宋体"/>
        <charset val="134"/>
      </rPr>
      <t xml:space="preserve"> 日</t>
    </r>
  </si>
  <si>
    <t>思源</t>
  </si>
  <si>
    <t>含超计划加价水费：102元（用量12）</t>
  </si>
  <si>
    <t>水费打9折</t>
  </si>
  <si>
    <t>补6个月加价水费34056元（4914立方）</t>
  </si>
  <si>
    <t>上海市育鹰学校</t>
  </si>
  <si>
    <t>消防用水5立方米</t>
  </si>
  <si>
    <t>上海市市光学校</t>
  </si>
  <si>
    <t>加价水费261</t>
  </si>
  <si>
    <t>复旦二附校</t>
  </si>
  <si>
    <t>制表人：吴建</t>
  </si>
  <si>
    <t>3月含超计划用水量6247，金额13894元</t>
  </si>
  <si>
    <t>4-5月封控，未收到账单，未支付</t>
  </si>
  <si>
    <t>水费为4-6月的</t>
  </si>
  <si>
    <t>煤气为6-7月</t>
  </si>
  <si>
    <t>校名：上海财经大学附属中学</t>
  </si>
  <si>
    <t>加价水费7208</t>
  </si>
  <si>
    <t>校名：上海市中原中学</t>
  </si>
  <si>
    <r>
      <t>202</t>
    </r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年  月份</t>
    </r>
  </si>
  <si>
    <t>补付2016年8月加价水费14331.20元</t>
  </si>
  <si>
    <t>上海市同济中学</t>
  </si>
  <si>
    <t>上海市少云中学</t>
  </si>
  <si>
    <r>
      <t>日期：202</t>
    </r>
    <r>
      <rPr>
        <sz val="12"/>
        <rFont val="宋体"/>
        <charset val="134"/>
      </rPr>
      <t>2</t>
    </r>
    <r>
      <rPr>
        <sz val="12"/>
        <rFont val="宋体"/>
        <charset val="134"/>
      </rPr>
      <t>年  月  日</t>
    </r>
  </si>
  <si>
    <t>制表人：朱红</t>
  </si>
  <si>
    <t>校名：上海复旦实验中学</t>
  </si>
  <si>
    <t>上海市体院附中</t>
  </si>
  <si>
    <t>校名：上海市杨浦职业技术学校</t>
  </si>
  <si>
    <t>水费较高，是由于学校凤城校区水管漏水，正在协商中</t>
  </si>
  <si>
    <t>校名：音乐职校</t>
  </si>
  <si>
    <t>1月水费中含消防用水107.62元，用量为0</t>
  </si>
  <si>
    <t>4-5月封控期间，未收到煤气费账单</t>
  </si>
  <si>
    <t>6月未收到煤气费账单</t>
  </si>
  <si>
    <t>7月未收到煤气费账单</t>
  </si>
  <si>
    <t>学校搬迁</t>
  </si>
  <si>
    <t xml:space="preserve">加价水费776 </t>
    <phoneticPr fontId="5" type="noConversion"/>
  </si>
  <si>
    <t>电表扩容未收到电费账单</t>
    <phoneticPr fontId="5" type="noConversion"/>
  </si>
  <si>
    <t>消防用量160,   5740元</t>
    <phoneticPr fontId="5" type="noConversion"/>
  </si>
  <si>
    <t>消防用量49,   1758元</t>
    <phoneticPr fontId="5" type="noConversion"/>
  </si>
  <si>
    <t>消防用量26,   933元</t>
    <phoneticPr fontId="5" type="noConversion"/>
  </si>
  <si>
    <t>燃气费是8月和9月合计数</t>
    <phoneticPr fontId="5" type="noConversion"/>
  </si>
  <si>
    <t>水费为调整后差额</t>
    <phoneticPr fontId="5" type="noConversion"/>
  </si>
  <si>
    <t>未收到煤气账单</t>
    <phoneticPr fontId="5" type="noConversion"/>
  </si>
  <si>
    <t>8月未收到煤气费账单，水费含消防用水394元。</t>
    <phoneticPr fontId="5" type="noConversion"/>
  </si>
  <si>
    <t>含加价水费2910元</t>
    <phoneticPr fontId="5" type="noConversion"/>
  </si>
  <si>
    <t>8月燃气费账单尚未收到</t>
    <phoneticPr fontId="5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</si>
</sst>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#,##0_ "/>
    <numFmt numFmtId="177" formatCode="0_);[Red]\(0\)"/>
    <numFmt numFmtId="178" formatCode="0.00_);[Red]\(0.00\)"/>
    <numFmt numFmtId="179" formatCode="#,##0.00_ "/>
    <numFmt numFmtId="180" formatCode="0.00000_ "/>
    <numFmt numFmtId="181" formatCode="0_ "/>
    <numFmt numFmtId="182" formatCode="_ * #,##0_ ;_ * \-#,##0_ ;_ * &quot;-&quot;??_ ;_ @_ "/>
    <numFmt numFmtId="183" formatCode="0.00_ "/>
  </numFmts>
  <fonts count="1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u/>
      <sz val="12"/>
      <color indexed="12"/>
      <name val="宋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0" borderId="0" xfId="2"/>
    <xf numFmtId="0" fontId="2" fillId="0" borderId="1" xfId="2" applyFont="1" applyBorder="1" applyAlignment="1">
      <alignment vertical="center"/>
    </xf>
    <xf numFmtId="0" fontId="11" fillId="0" borderId="0" xfId="2" applyAlignment="1">
      <alignment horizontal="center" vertical="center"/>
    </xf>
    <xf numFmtId="0" fontId="11" fillId="0" borderId="0" xfId="2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11" fillId="0" borderId="2" xfId="2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177" fontId="4" fillId="0" borderId="2" xfId="2" applyNumberFormat="1" applyFont="1" applyBorder="1" applyAlignment="1">
      <alignment horizontal="center" vertical="center"/>
    </xf>
    <xf numFmtId="0" fontId="11" fillId="0" borderId="3" xfId="2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178" fontId="4" fillId="3" borderId="2" xfId="2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1" fillId="0" borderId="1" xfId="2" applyBorder="1" applyAlignment="1"/>
    <xf numFmtId="0" fontId="0" fillId="0" borderId="1" xfId="2" applyFont="1" applyBorder="1" applyAlignment="1">
      <alignment vertical="center"/>
    </xf>
    <xf numFmtId="0" fontId="0" fillId="0" borderId="1" xfId="2" applyFont="1" applyBorder="1" applyAlignment="1">
      <alignment horizontal="center" vertical="center"/>
    </xf>
    <xf numFmtId="176" fontId="4" fillId="0" borderId="2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177" fontId="4" fillId="0" borderId="2" xfId="2" applyNumberFormat="1" applyFont="1" applyBorder="1" applyAlignment="1">
      <alignment vertical="center"/>
    </xf>
    <xf numFmtId="0" fontId="11" fillId="0" borderId="2" xfId="2" applyBorder="1" applyAlignment="1">
      <alignment horizontal="left" vertical="center"/>
    </xf>
    <xf numFmtId="0" fontId="0" fillId="0" borderId="2" xfId="2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0" xfId="2" applyAlignment="1">
      <alignment vertical="center"/>
    </xf>
    <xf numFmtId="178" fontId="4" fillId="3" borderId="2" xfId="2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6" fontId="4" fillId="0" borderId="2" xfId="2" applyNumberFormat="1" applyFon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4" fillId="4" borderId="2" xfId="2" applyNumberFormat="1" applyFont="1" applyFill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179" fontId="4" fillId="0" borderId="2" xfId="2" applyNumberFormat="1" applyFont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0" fontId="4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/>
    </xf>
    <xf numFmtId="178" fontId="4" fillId="0" borderId="2" xfId="2" applyNumberFormat="1" applyFont="1" applyBorder="1" applyAlignment="1">
      <alignment horizontal="center" vertical="center"/>
    </xf>
    <xf numFmtId="180" fontId="0" fillId="0" borderId="0" xfId="0" applyNumberForma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2" xfId="5" applyNumberFormat="1" applyFont="1" applyBorder="1" applyAlignment="1">
      <alignment vertical="center"/>
    </xf>
    <xf numFmtId="176" fontId="4" fillId="6" borderId="2" xfId="2" applyNumberFormat="1" applyFont="1" applyFill="1" applyBorder="1" applyAlignment="1">
      <alignment vertical="center"/>
    </xf>
    <xf numFmtId="176" fontId="4" fillId="4" borderId="0" xfId="2" applyNumberFormat="1" applyFont="1" applyFill="1" applyBorder="1" applyAlignment="1">
      <alignment vertical="center"/>
    </xf>
    <xf numFmtId="178" fontId="4" fillId="0" borderId="5" xfId="2" applyNumberFormat="1" applyFont="1" applyBorder="1" applyAlignment="1">
      <alignment vertical="center"/>
    </xf>
    <xf numFmtId="178" fontId="4" fillId="0" borderId="5" xfId="2" applyNumberFormat="1" applyFont="1" applyFill="1" applyBorder="1" applyAlignment="1">
      <alignment vertical="center"/>
    </xf>
    <xf numFmtId="176" fontId="4" fillId="0" borderId="2" xfId="5" applyNumberFormat="1" applyFont="1" applyBorder="1" applyAlignment="1">
      <alignment horizontal="center" vertical="center"/>
    </xf>
    <xf numFmtId="0" fontId="4" fillId="0" borderId="2" xfId="5" applyFont="1" applyBorder="1" applyAlignment="1">
      <alignment horizontal="left" vertical="center"/>
    </xf>
    <xf numFmtId="0" fontId="0" fillId="4" borderId="0" xfId="0" applyFill="1">
      <alignment vertical="center"/>
    </xf>
    <xf numFmtId="43" fontId="0" fillId="0" borderId="0" xfId="7" applyNumberFormat="1" applyFont="1">
      <alignment vertical="center"/>
    </xf>
    <xf numFmtId="43" fontId="0" fillId="0" borderId="0" xfId="7" applyNumberFormat="1" applyFont="1" applyAlignment="1">
      <alignment vertical="center"/>
    </xf>
    <xf numFmtId="43" fontId="0" fillId="0" borderId="0" xfId="7" applyNumberFormat="1" applyFont="1" applyAlignment="1"/>
    <xf numFmtId="43" fontId="4" fillId="0" borderId="2" xfId="7" applyNumberFormat="1" applyFont="1" applyBorder="1" applyAlignment="1">
      <alignment horizontal="center" vertical="center"/>
    </xf>
    <xf numFmtId="176" fontId="4" fillId="5" borderId="2" xfId="2" applyNumberFormat="1" applyFont="1" applyFill="1" applyBorder="1" applyAlignment="1">
      <alignment vertical="center"/>
    </xf>
    <xf numFmtId="178" fontId="4" fillId="3" borderId="2" xfId="7" applyNumberFormat="1" applyFont="1" applyFill="1" applyBorder="1" applyAlignment="1">
      <alignment vertical="center"/>
    </xf>
    <xf numFmtId="178" fontId="0" fillId="0" borderId="0" xfId="7" applyNumberFormat="1" applyFont="1">
      <alignment vertical="center"/>
    </xf>
    <xf numFmtId="176" fontId="0" fillId="0" borderId="0" xfId="0" applyNumberFormat="1">
      <alignment vertical="center"/>
    </xf>
    <xf numFmtId="0" fontId="6" fillId="0" borderId="2" xfId="2" applyFont="1" applyBorder="1" applyAlignment="1">
      <alignment horizontal="left" vertical="center"/>
    </xf>
    <xf numFmtId="176" fontId="4" fillId="7" borderId="2" xfId="2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178" fontId="4" fillId="0" borderId="2" xfId="2" applyNumberFormat="1" applyFont="1" applyBorder="1" applyAlignment="1">
      <alignment vertical="center"/>
    </xf>
    <xf numFmtId="179" fontId="4" fillId="3" borderId="2" xfId="2" applyNumberFormat="1" applyFont="1" applyFill="1" applyBorder="1" applyAlignment="1">
      <alignment vertical="center"/>
    </xf>
    <xf numFmtId="176" fontId="4" fillId="0" borderId="2" xfId="7" applyNumberFormat="1" applyFont="1" applyBorder="1" applyAlignment="1">
      <alignment vertical="center"/>
    </xf>
    <xf numFmtId="176" fontId="4" fillId="0" borderId="2" xfId="7" applyNumberFormat="1" applyFont="1" applyBorder="1" applyAlignment="1">
      <alignment horizontal="center" vertical="center"/>
    </xf>
    <xf numFmtId="178" fontId="4" fillId="0" borderId="2" xfId="2" applyNumberFormat="1" applyFont="1" applyFill="1" applyBorder="1" applyAlignment="1">
      <alignment vertical="center"/>
    </xf>
    <xf numFmtId="181" fontId="4" fillId="0" borderId="2" xfId="2" applyNumberFormat="1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182" fontId="4" fillId="0" borderId="7" xfId="7" applyNumberFormat="1" applyFont="1" applyFill="1" applyBorder="1" applyAlignment="1">
      <alignment vertical="center"/>
    </xf>
    <xf numFmtId="182" fontId="4" fillId="0" borderId="2" xfId="7" applyNumberFormat="1" applyFont="1" applyBorder="1" applyAlignment="1">
      <alignment vertical="center"/>
    </xf>
    <xf numFmtId="177" fontId="4" fillId="3" borderId="2" xfId="2" applyNumberFormat="1" applyFont="1" applyFill="1" applyBorder="1" applyAlignment="1">
      <alignment vertical="center"/>
    </xf>
    <xf numFmtId="182" fontId="4" fillId="0" borderId="2" xfId="7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177" fontId="4" fillId="0" borderId="2" xfId="3" applyNumberFormat="1" applyFont="1" applyBorder="1" applyAlignment="1">
      <alignment vertical="center"/>
    </xf>
    <xf numFmtId="177" fontId="4" fillId="0" borderId="2" xfId="3" applyNumberFormat="1" applyFont="1" applyFill="1" applyBorder="1" applyAlignment="1">
      <alignment vertical="center"/>
    </xf>
    <xf numFmtId="177" fontId="15" fillId="0" borderId="2" xfId="3" applyNumberFormat="1" applyFont="1" applyFill="1" applyBorder="1" applyAlignment="1">
      <alignment vertical="center"/>
    </xf>
    <xf numFmtId="178" fontId="4" fillId="0" borderId="2" xfId="3" applyNumberFormat="1" applyFont="1" applyBorder="1" applyAlignment="1">
      <alignment vertical="center"/>
    </xf>
    <xf numFmtId="177" fontId="0" fillId="0" borderId="0" xfId="0" applyNumberFormat="1">
      <alignment vertical="center"/>
    </xf>
    <xf numFmtId="178" fontId="4" fillId="0" borderId="2" xfId="3" applyNumberFormat="1" applyFont="1" applyBorder="1" applyAlignment="1">
      <alignment horizontal="center" vertical="center"/>
    </xf>
    <xf numFmtId="178" fontId="4" fillId="7" borderId="2" xfId="2" applyNumberFormat="1" applyFont="1" applyFill="1" applyBorder="1" applyAlignment="1">
      <alignment horizontal="center" vertical="center"/>
    </xf>
    <xf numFmtId="0" fontId="0" fillId="0" borderId="0" xfId="2" applyFont="1"/>
    <xf numFmtId="0" fontId="0" fillId="0" borderId="0" xfId="2" applyFont="1" applyAlignment="1">
      <alignment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1" xfId="2" applyFont="1" applyBorder="1" applyAlignment="1"/>
    <xf numFmtId="176" fontId="4" fillId="0" borderId="2" xfId="4" applyNumberFormat="1" applyFont="1" applyBorder="1" applyAlignment="1">
      <alignment vertical="center"/>
    </xf>
    <xf numFmtId="0" fontId="5" fillId="0" borderId="2" xfId="2" applyFont="1" applyBorder="1" applyAlignment="1">
      <alignment horizontal="left" vertical="center" wrapText="1"/>
    </xf>
    <xf numFmtId="176" fontId="0" fillId="0" borderId="2" xfId="7" applyNumberFormat="1" applyFont="1" applyBorder="1">
      <alignment vertical="center"/>
    </xf>
    <xf numFmtId="176" fontId="4" fillId="0" borderId="4" xfId="7" applyNumberFormat="1" applyFont="1" applyFill="1" applyBorder="1" applyAlignment="1">
      <alignment vertical="center"/>
    </xf>
    <xf numFmtId="176" fontId="4" fillId="0" borderId="7" xfId="7" applyNumberFormat="1" applyFont="1" applyFill="1" applyBorder="1" applyAlignment="1">
      <alignment vertical="center"/>
    </xf>
    <xf numFmtId="0" fontId="13" fillId="0" borderId="2" xfId="2" applyFont="1" applyBorder="1" applyAlignment="1">
      <alignment horizontal="left" vertical="center"/>
    </xf>
    <xf numFmtId="177" fontId="4" fillId="0" borderId="2" xfId="7" applyNumberFormat="1" applyFont="1" applyBorder="1" applyAlignment="1">
      <alignment vertical="center"/>
    </xf>
    <xf numFmtId="182" fontId="4" fillId="0" borderId="2" xfId="7" applyNumberFormat="1" applyFont="1" applyFill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 wrapText="1"/>
    </xf>
    <xf numFmtId="0" fontId="7" fillId="0" borderId="2" xfId="6" applyBorder="1" applyAlignment="1" applyProtection="1">
      <alignment horizontal="left" vertical="center"/>
    </xf>
    <xf numFmtId="178" fontId="0" fillId="0" borderId="0" xfId="0" applyNumberFormat="1" applyFont="1">
      <alignment vertical="center"/>
    </xf>
    <xf numFmtId="0" fontId="0" fillId="0" borderId="2" xfId="2" applyFont="1" applyBorder="1" applyAlignment="1">
      <alignment horizontal="left" vertical="center" wrapText="1"/>
    </xf>
    <xf numFmtId="179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2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4" borderId="2" xfId="0" applyFont="1" applyFill="1" applyBorder="1">
      <alignment vertical="center"/>
    </xf>
    <xf numFmtId="183" fontId="5" fillId="0" borderId="2" xfId="0" applyNumberFormat="1" applyFont="1" applyBorder="1" applyAlignment="1">
      <alignment horizontal="left" vertical="center"/>
    </xf>
    <xf numFmtId="183" fontId="5" fillId="0" borderId="0" xfId="0" applyNumberFormat="1" applyFont="1" applyAlignment="1">
      <alignment horizontal="left" vertical="center"/>
    </xf>
    <xf numFmtId="0" fontId="9" fillId="7" borderId="2" xfId="0" applyFont="1" applyFill="1" applyBorder="1">
      <alignment vertical="center"/>
    </xf>
    <xf numFmtId="181" fontId="0" fillId="0" borderId="0" xfId="0" applyNumberFormat="1">
      <alignment vertical="center"/>
    </xf>
    <xf numFmtId="181" fontId="0" fillId="0" borderId="0" xfId="0" applyNumberFormat="1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83" fontId="4" fillId="0" borderId="2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2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2" applyNumberFormat="1" applyFont="1" applyFill="1" applyBorder="1" applyAlignment="1">
      <alignment horizontal="left" vertical="center" wrapText="1"/>
    </xf>
    <xf numFmtId="181" fontId="0" fillId="0" borderId="2" xfId="0" applyNumberFormat="1" applyBorder="1">
      <alignment vertical="center"/>
    </xf>
    <xf numFmtId="183" fontId="0" fillId="0" borderId="0" xfId="0" applyNumberFormat="1">
      <alignment vertical="center"/>
    </xf>
    <xf numFmtId="176" fontId="12" fillId="0" borderId="2" xfId="2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2" applyFont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0" xfId="7" applyNumberFormat="1" applyFont="1" applyAlignment="1">
      <alignment horizontal="left" vertical="center"/>
    </xf>
    <xf numFmtId="43" fontId="2" fillId="0" borderId="1" xfId="7" applyNumberFormat="1" applyFont="1" applyBorder="1" applyAlignment="1">
      <alignment horizontal="left" vertical="center"/>
    </xf>
    <xf numFmtId="43" fontId="3" fillId="0" borderId="2" xfId="7" applyNumberFormat="1" applyFont="1" applyBorder="1" applyAlignment="1">
      <alignment horizontal="center" vertical="center"/>
    </xf>
  </cellXfs>
  <cellStyles count="9">
    <cellStyle name="常规" xfId="0" builtinId="0"/>
    <cellStyle name="常规 2" xfId="1"/>
    <cellStyle name="常规_Sheet1" xfId="2"/>
    <cellStyle name="常规_Sheet1 2" xfId="3"/>
    <cellStyle name="常规_Sheet1_Sheet1" xfId="4"/>
    <cellStyle name="常规_Sheet1_复旦实验" xfId="5"/>
    <cellStyle name="超链接" xfId="6" builtinId="8"/>
    <cellStyle name="千位分隔" xfId="7" builtinId="3"/>
    <cellStyle name="千位分隔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11</xdr:row>
      <xdr:rowOff>0</xdr:rowOff>
    </xdr:from>
    <xdr:to>
      <xdr:col>22</xdr:col>
      <xdr:colOff>594360</xdr:colOff>
      <xdr:row>15</xdr:row>
      <xdr:rowOff>411480</xdr:rowOff>
    </xdr:to>
    <xdr:pic>
      <xdr:nvPicPr>
        <xdr:cNvPr id="216185" name="图片 1" descr="post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17140" y="3535680"/>
          <a:ext cx="2606040" cy="1661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7"/>
  <sheetViews>
    <sheetView tabSelected="1" topLeftCell="A16" workbookViewId="0">
      <selection activeCell="Q46" sqref="Q46"/>
    </sheetView>
  </sheetViews>
  <sheetFormatPr defaultRowHeight="15.6"/>
  <cols>
    <col min="1" max="1" width="2.5" customWidth="1"/>
    <col min="2" max="2" width="3.19921875" bestFit="1" customWidth="1"/>
    <col min="3" max="3" width="22.09765625" style="96" customWidth="1"/>
    <col min="4" max="4" width="9.5" customWidth="1"/>
    <col min="5" max="6" width="10.19921875" customWidth="1"/>
    <col min="7" max="7" width="10.3984375" customWidth="1"/>
    <col min="8" max="8" width="9.69921875" customWidth="1"/>
    <col min="9" max="9" width="10.09765625" customWidth="1"/>
    <col min="10" max="10" width="8.09765625" customWidth="1"/>
    <col min="11" max="11" width="9.5" customWidth="1"/>
    <col min="12" max="12" width="18" customWidth="1"/>
    <col min="13" max="13" width="9" customWidth="1"/>
  </cols>
  <sheetData>
    <row r="1" spans="2:21" ht="26.25" customHeight="1">
      <c r="B1" s="122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2:21" ht="17.25" customHeight="1">
      <c r="B2" s="119" t="s">
        <v>1</v>
      </c>
      <c r="C2" s="120" t="s">
        <v>2</v>
      </c>
      <c r="D2" s="121" t="s">
        <v>3</v>
      </c>
      <c r="E2" s="121"/>
      <c r="F2" s="121" t="s">
        <v>4</v>
      </c>
      <c r="G2" s="121"/>
      <c r="H2" s="121" t="s">
        <v>5</v>
      </c>
      <c r="I2" s="121"/>
      <c r="J2" s="121" t="s">
        <v>6</v>
      </c>
      <c r="K2" s="121"/>
      <c r="L2" s="121" t="s">
        <v>7</v>
      </c>
      <c r="M2" s="123" t="s">
        <v>8</v>
      </c>
      <c r="N2" s="123"/>
      <c r="O2" s="123"/>
    </row>
    <row r="3" spans="2:21" ht="15" customHeight="1">
      <c r="B3" s="119"/>
      <c r="C3" s="120"/>
      <c r="D3" s="97" t="s">
        <v>9</v>
      </c>
      <c r="E3" s="97" t="s">
        <v>10</v>
      </c>
      <c r="F3" s="97" t="s">
        <v>9</v>
      </c>
      <c r="G3" s="97" t="s">
        <v>10</v>
      </c>
      <c r="H3" s="97" t="s">
        <v>9</v>
      </c>
      <c r="I3" s="97" t="s">
        <v>10</v>
      </c>
      <c r="J3" s="6" t="s">
        <v>9</v>
      </c>
      <c r="K3" s="6" t="s">
        <v>10</v>
      </c>
      <c r="L3" s="121"/>
      <c r="M3" s="105" t="s">
        <v>3</v>
      </c>
      <c r="N3" s="105" t="s">
        <v>4</v>
      </c>
      <c r="O3" s="105" t="s">
        <v>11</v>
      </c>
    </row>
    <row r="4" spans="2:21" ht="15.9" customHeight="1">
      <c r="B4" s="98">
        <v>1</v>
      </c>
      <c r="C4" s="99" t="s">
        <v>12</v>
      </c>
      <c r="D4" s="100">
        <f>杨浦初级!C18</f>
        <v>1115</v>
      </c>
      <c r="E4" s="100">
        <f>杨浦初级!D18</f>
        <v>4818</v>
      </c>
      <c r="F4" s="100">
        <f>杨浦初级!E18</f>
        <v>115188</v>
      </c>
      <c r="G4" s="100">
        <f>杨浦初级!F18</f>
        <v>73835</v>
      </c>
      <c r="H4" s="100">
        <f>杨浦初级!G18</f>
        <v>3325</v>
      </c>
      <c r="I4" s="100">
        <f>杨浦初级!H18</f>
        <v>10143</v>
      </c>
      <c r="J4" s="100">
        <f>杨浦初级!I18</f>
        <v>0</v>
      </c>
      <c r="K4" s="100">
        <f>杨浦初级!J18</f>
        <v>0</v>
      </c>
      <c r="L4" s="106"/>
      <c r="M4" s="107">
        <f>E4/D4</f>
        <v>4.32</v>
      </c>
      <c r="N4" s="107">
        <f>G4/F4</f>
        <v>0.64</v>
      </c>
      <c r="O4" s="107">
        <f>I4/H4</f>
        <v>3.05</v>
      </c>
      <c r="Q4" s="113"/>
      <c r="S4" s="113"/>
      <c r="T4" s="113"/>
      <c r="U4" s="113"/>
    </row>
    <row r="5" spans="2:21" ht="15.9" customHeight="1">
      <c r="B5" s="98">
        <v>2</v>
      </c>
      <c r="C5" s="99" t="s">
        <v>13</v>
      </c>
      <c r="D5" s="100">
        <f>铁岭!C18</f>
        <v>9442</v>
      </c>
      <c r="E5" s="100">
        <f>铁岭!D18</f>
        <v>40788</v>
      </c>
      <c r="F5" s="100">
        <f>铁岭!E18</f>
        <v>375459</v>
      </c>
      <c r="G5" s="100">
        <f>铁岭!F18</f>
        <v>240793</v>
      </c>
      <c r="H5" s="100">
        <f>铁岭!G18</f>
        <v>2835</v>
      </c>
      <c r="I5" s="100">
        <f>铁岭!H18</f>
        <v>8646</v>
      </c>
      <c r="J5" s="100">
        <f>铁岭!I18</f>
        <v>0</v>
      </c>
      <c r="K5" s="100">
        <f>铁岭!J18</f>
        <v>0</v>
      </c>
      <c r="L5" s="106"/>
      <c r="M5" s="107">
        <f t="shared" ref="M5:M48" si="0">E5/D5</f>
        <v>4.32</v>
      </c>
      <c r="N5" s="107">
        <f t="shared" ref="N5:N48" si="1">G5/F5</f>
        <v>0.64</v>
      </c>
      <c r="O5" s="107">
        <f t="shared" ref="O5:O48" si="2">I5/H5</f>
        <v>3.05</v>
      </c>
      <c r="Q5" s="113"/>
      <c r="S5" s="113"/>
      <c r="T5" s="113"/>
      <c r="U5" s="113"/>
    </row>
    <row r="6" spans="2:21" ht="15.9" customHeight="1">
      <c r="B6" s="98">
        <v>3</v>
      </c>
      <c r="C6" s="99" t="s">
        <v>14</v>
      </c>
      <c r="D6" s="100">
        <f>鞍山初级!C18</f>
        <v>7461</v>
      </c>
      <c r="E6" s="100">
        <f>鞍山初级!D18</f>
        <v>32231</v>
      </c>
      <c r="F6" s="100">
        <f>鞍山初级!E18</f>
        <v>211378</v>
      </c>
      <c r="G6" s="100">
        <f>鞍山初级!F18</f>
        <v>133064</v>
      </c>
      <c r="H6" s="100">
        <f>鞍山初级!G18</f>
        <v>4899</v>
      </c>
      <c r="I6" s="100">
        <f>鞍山初级!H18</f>
        <v>14942</v>
      </c>
      <c r="J6" s="100">
        <f>鞍山初级!I18</f>
        <v>0</v>
      </c>
      <c r="K6" s="100">
        <f>鞍山初级!J18</f>
        <v>0</v>
      </c>
      <c r="L6" s="19"/>
      <c r="M6" s="107">
        <f t="shared" si="0"/>
        <v>4.32</v>
      </c>
      <c r="N6" s="107">
        <f t="shared" si="1"/>
        <v>0.63</v>
      </c>
      <c r="O6" s="107">
        <f t="shared" si="2"/>
        <v>3.05</v>
      </c>
      <c r="Q6" s="113"/>
      <c r="S6" s="113"/>
      <c r="T6" s="113"/>
      <c r="U6" s="113"/>
    </row>
    <row r="7" spans="2:21" ht="15.9" customHeight="1">
      <c r="B7" s="98">
        <v>4</v>
      </c>
      <c r="C7" s="99" t="s">
        <v>15</v>
      </c>
      <c r="D7" s="100">
        <f>十五!C18</f>
        <v>5234</v>
      </c>
      <c r="E7" s="100">
        <f>十五!D18</f>
        <v>22525</v>
      </c>
      <c r="F7" s="100">
        <f>十五!E18</f>
        <v>133865</v>
      </c>
      <c r="G7" s="100">
        <f>十五!F18</f>
        <v>88826</v>
      </c>
      <c r="H7" s="100">
        <f>十五!G18</f>
        <v>5868</v>
      </c>
      <c r="I7" s="100">
        <f>十五!H18</f>
        <v>17897</v>
      </c>
      <c r="J7" s="100">
        <f>十五!I18</f>
        <v>0</v>
      </c>
      <c r="K7" s="100">
        <f>十五!J18</f>
        <v>0</v>
      </c>
      <c r="L7" s="108"/>
      <c r="M7" s="107">
        <f t="shared" si="0"/>
        <v>4.3</v>
      </c>
      <c r="N7" s="107">
        <f t="shared" si="1"/>
        <v>0.66</v>
      </c>
      <c r="O7" s="107">
        <f t="shared" si="2"/>
        <v>3.05</v>
      </c>
      <c r="Q7" s="113"/>
      <c r="S7" s="113"/>
      <c r="T7" s="113"/>
      <c r="U7" s="113"/>
    </row>
    <row r="8" spans="2:21" ht="14.4" customHeight="1">
      <c r="B8" s="98">
        <v>5</v>
      </c>
      <c r="C8" s="99" t="s">
        <v>16</v>
      </c>
      <c r="D8" s="100">
        <f>惠民!C18</f>
        <v>2481</v>
      </c>
      <c r="E8" s="100">
        <f>惠民!D18</f>
        <v>10717</v>
      </c>
      <c r="F8" s="100">
        <f>惠民!E18</f>
        <v>461705</v>
      </c>
      <c r="G8" s="100">
        <f>惠民!F18</f>
        <v>290076</v>
      </c>
      <c r="H8" s="100">
        <f>惠民!G18</f>
        <v>6078</v>
      </c>
      <c r="I8" s="100">
        <f>惠民!H18</f>
        <v>18538</v>
      </c>
      <c r="J8" s="100">
        <f>惠民!I18</f>
        <v>0</v>
      </c>
      <c r="K8" s="100">
        <f>惠民!J18</f>
        <v>0</v>
      </c>
      <c r="L8" s="109"/>
      <c r="M8" s="107">
        <f t="shared" si="0"/>
        <v>4.32</v>
      </c>
      <c r="N8" s="107">
        <f t="shared" si="1"/>
        <v>0.63</v>
      </c>
      <c r="O8" s="107">
        <f t="shared" si="2"/>
        <v>3.05</v>
      </c>
      <c r="Q8" s="113"/>
      <c r="S8" s="113"/>
      <c r="T8" s="113"/>
      <c r="U8" s="113"/>
    </row>
    <row r="9" spans="2:21" ht="15.9" customHeight="1">
      <c r="B9" s="98">
        <v>6</v>
      </c>
      <c r="C9" s="99" t="s">
        <v>17</v>
      </c>
      <c r="D9" s="100">
        <f>辽阳!C18</f>
        <v>5102</v>
      </c>
      <c r="E9" s="100">
        <f>辽阳!D18</f>
        <v>22025</v>
      </c>
      <c r="F9" s="100">
        <f>辽阳!E18</f>
        <v>189619</v>
      </c>
      <c r="G9" s="100">
        <f>辽阳!F18</f>
        <v>120778</v>
      </c>
      <c r="H9" s="100">
        <f>辽阳!G18</f>
        <v>9981</v>
      </c>
      <c r="I9" s="100">
        <f>辽阳!H18</f>
        <v>30442</v>
      </c>
      <c r="J9" s="100">
        <f>辽阳!I18</f>
        <v>0</v>
      </c>
      <c r="K9" s="100">
        <f>辽阳!J18</f>
        <v>0</v>
      </c>
      <c r="L9" s="108"/>
      <c r="M9" s="107">
        <f t="shared" si="0"/>
        <v>4.32</v>
      </c>
      <c r="N9" s="107">
        <f t="shared" si="1"/>
        <v>0.64</v>
      </c>
      <c r="O9" s="107">
        <f t="shared" si="2"/>
        <v>3.05</v>
      </c>
      <c r="Q9" s="113"/>
      <c r="S9" s="113"/>
      <c r="T9" s="113"/>
      <c r="U9" s="113"/>
    </row>
    <row r="10" spans="2:21" ht="17.399999999999999" customHeight="1">
      <c r="B10" s="98">
        <v>7</v>
      </c>
      <c r="C10" s="99" t="s">
        <v>18</v>
      </c>
      <c r="D10" s="100">
        <f>新大桥!C18</f>
        <v>3620</v>
      </c>
      <c r="E10" s="100">
        <f>新大桥!D18</f>
        <v>15638</v>
      </c>
      <c r="F10" s="100">
        <f>新大桥!E18</f>
        <v>142941</v>
      </c>
      <c r="G10" s="100">
        <f>新大桥!F18</f>
        <v>91521</v>
      </c>
      <c r="H10" s="100">
        <f>新大桥!G18</f>
        <v>9937</v>
      </c>
      <c r="I10" s="100">
        <f>新大桥!H18</f>
        <v>30304</v>
      </c>
      <c r="J10" s="100">
        <f>新大桥!I18</f>
        <v>0</v>
      </c>
      <c r="K10" s="100">
        <f>新大桥!J18</f>
        <v>0</v>
      </c>
      <c r="L10" s="110"/>
      <c r="M10" s="107">
        <f t="shared" si="0"/>
        <v>4.32</v>
      </c>
      <c r="N10" s="107">
        <f t="shared" si="1"/>
        <v>0.64</v>
      </c>
      <c r="O10" s="107">
        <f t="shared" si="2"/>
        <v>3.05</v>
      </c>
      <c r="Q10" s="113"/>
      <c r="S10" s="113"/>
      <c r="T10" s="113"/>
      <c r="U10" s="113"/>
    </row>
    <row r="11" spans="2:21" ht="15.9" customHeight="1">
      <c r="B11" s="98">
        <v>8</v>
      </c>
      <c r="C11" s="99" t="s">
        <v>19</v>
      </c>
      <c r="D11" s="100">
        <f>建设初级!C18</f>
        <v>2466</v>
      </c>
      <c r="E11" s="100">
        <f>建设初级!D18</f>
        <v>10653</v>
      </c>
      <c r="F11" s="100">
        <f>建设初级!E18</f>
        <v>127966</v>
      </c>
      <c r="G11" s="100">
        <f>建设初级!F18</f>
        <v>104069</v>
      </c>
      <c r="H11" s="100">
        <f>建设初级!G18</f>
        <v>2590</v>
      </c>
      <c r="I11" s="100">
        <f>建设初级!H18</f>
        <v>7899</v>
      </c>
      <c r="J11" s="100">
        <f>建设初级!I18</f>
        <v>0</v>
      </c>
      <c r="K11" s="100">
        <f>建设初级!J18</f>
        <v>0</v>
      </c>
      <c r="L11" s="108"/>
      <c r="M11" s="107">
        <f t="shared" si="0"/>
        <v>4.32</v>
      </c>
      <c r="N11" s="107">
        <f t="shared" si="1"/>
        <v>0.81</v>
      </c>
      <c r="O11" s="107">
        <f t="shared" si="2"/>
        <v>3.05</v>
      </c>
      <c r="Q11" s="113"/>
      <c r="S11" s="113"/>
      <c r="T11" s="113"/>
      <c r="U11" s="113"/>
    </row>
    <row r="12" spans="2:21" ht="15.9" customHeight="1">
      <c r="B12" s="98">
        <v>9</v>
      </c>
      <c r="C12" s="99" t="s">
        <v>20</v>
      </c>
      <c r="D12" s="100">
        <f>东辽阳!C18</f>
        <v>1992</v>
      </c>
      <c r="E12" s="100">
        <f>东辽阳!D18</f>
        <v>8605</v>
      </c>
      <c r="F12" s="100">
        <f>东辽阳!E18</f>
        <v>91280</v>
      </c>
      <c r="G12" s="100">
        <f>东辽阳!F18</f>
        <v>57894</v>
      </c>
      <c r="H12" s="100">
        <f>东辽阳!G18</f>
        <v>2946</v>
      </c>
      <c r="I12" s="100">
        <f>东辽阳!H18</f>
        <v>8985</v>
      </c>
      <c r="J12" s="100">
        <f>东辽阳!I18</f>
        <v>0</v>
      </c>
      <c r="K12" s="100">
        <f>东辽阳!J18</f>
        <v>0</v>
      </c>
      <c r="L12" s="19"/>
      <c r="M12" s="107">
        <f t="shared" si="0"/>
        <v>4.32</v>
      </c>
      <c r="N12" s="107">
        <f t="shared" si="1"/>
        <v>0.63</v>
      </c>
      <c r="O12" s="107">
        <f t="shared" si="2"/>
        <v>3.05</v>
      </c>
      <c r="Q12" s="113"/>
      <c r="S12" s="113"/>
      <c r="T12" s="113"/>
      <c r="U12" s="113"/>
    </row>
    <row r="13" spans="2:21" ht="15.9" customHeight="1">
      <c r="B13" s="98">
        <v>10</v>
      </c>
      <c r="C13" s="99" t="s">
        <v>21</v>
      </c>
      <c r="D13" s="100">
        <f>二十五!C18</f>
        <v>5196</v>
      </c>
      <c r="E13" s="100">
        <f>二十五!D18</f>
        <v>22447</v>
      </c>
      <c r="F13" s="100">
        <f>二十五!E18</f>
        <v>93101</v>
      </c>
      <c r="G13" s="100">
        <f>二十五!F18</f>
        <v>59148</v>
      </c>
      <c r="H13" s="100">
        <f>二十五!G18</f>
        <v>5492</v>
      </c>
      <c r="I13" s="100">
        <f>二十五!H18</f>
        <v>16750</v>
      </c>
      <c r="J13" s="100">
        <f>二十五!I18</f>
        <v>0</v>
      </c>
      <c r="K13" s="100">
        <f>二十五!J18</f>
        <v>0</v>
      </c>
      <c r="L13" s="19"/>
      <c r="M13" s="107">
        <f t="shared" si="0"/>
        <v>4.32</v>
      </c>
      <c r="N13" s="107">
        <f t="shared" si="1"/>
        <v>0.64</v>
      </c>
      <c r="O13" s="107">
        <f t="shared" si="2"/>
        <v>3.05</v>
      </c>
      <c r="Q13" s="113"/>
      <c r="S13" s="113"/>
      <c r="T13" s="113"/>
      <c r="U13" s="113"/>
    </row>
    <row r="14" spans="2:21" ht="15.9" customHeight="1">
      <c r="B14" s="98">
        <v>11</v>
      </c>
      <c r="C14" s="99" t="s">
        <v>22</v>
      </c>
      <c r="D14" s="100">
        <f>控江初级!C18</f>
        <v>10954</v>
      </c>
      <c r="E14" s="100">
        <f>控江初级!D18</f>
        <v>47300</v>
      </c>
      <c r="F14" s="100">
        <f>控江初级!E18</f>
        <v>232729</v>
      </c>
      <c r="G14" s="100">
        <f>控江初级!F18</f>
        <v>146889</v>
      </c>
      <c r="H14" s="100">
        <f>控江初级!G18</f>
        <v>8894</v>
      </c>
      <c r="I14" s="100">
        <f>控江初级!H18</f>
        <v>27127</v>
      </c>
      <c r="J14" s="100">
        <f>控江初级!I18</f>
        <v>0</v>
      </c>
      <c r="K14" s="100">
        <f>控江初级!J18</f>
        <v>0</v>
      </c>
      <c r="L14" s="108"/>
      <c r="M14" s="107">
        <f t="shared" si="0"/>
        <v>4.32</v>
      </c>
      <c r="N14" s="107">
        <f t="shared" si="1"/>
        <v>0.63</v>
      </c>
      <c r="O14" s="107">
        <f t="shared" si="2"/>
        <v>3.05</v>
      </c>
      <c r="Q14" s="113"/>
      <c r="S14" s="113"/>
      <c r="T14" s="113"/>
      <c r="U14" s="113"/>
    </row>
    <row r="15" spans="2:21" ht="15.9" customHeight="1">
      <c r="B15" s="98">
        <v>12</v>
      </c>
      <c r="C15" s="99" t="s">
        <v>23</v>
      </c>
      <c r="D15" s="100">
        <f>上理工附属初级!C18</f>
        <v>5480</v>
      </c>
      <c r="E15" s="100">
        <f>上理工附属初级!D18</f>
        <v>32427</v>
      </c>
      <c r="F15" s="100">
        <f>上理工附属初级!E18</f>
        <v>320900</v>
      </c>
      <c r="G15" s="100">
        <f>上理工附属初级!F18</f>
        <v>202556</v>
      </c>
      <c r="H15" s="100">
        <f>上理工附属初级!G18</f>
        <v>9694</v>
      </c>
      <c r="I15" s="100">
        <f>上理工附属初级!H18</f>
        <v>29566</v>
      </c>
      <c r="J15" s="100">
        <f>上理工附属初级!I18</f>
        <v>0</v>
      </c>
      <c r="K15" s="100">
        <f>上理工附属初级!J18</f>
        <v>0</v>
      </c>
      <c r="L15" s="108"/>
      <c r="M15" s="107">
        <f t="shared" si="0"/>
        <v>5.92</v>
      </c>
      <c r="N15" s="107">
        <f t="shared" si="1"/>
        <v>0.63</v>
      </c>
      <c r="O15" s="107">
        <f t="shared" si="2"/>
        <v>3.05</v>
      </c>
      <c r="Q15" s="113"/>
      <c r="S15" s="113"/>
      <c r="T15" s="113"/>
      <c r="U15" s="113"/>
    </row>
    <row r="16" spans="2:21" ht="15.9" customHeight="1">
      <c r="B16" s="98">
        <v>13</v>
      </c>
      <c r="C16" s="99" t="s">
        <v>24</v>
      </c>
      <c r="D16" s="100">
        <f>'上理工附属实验（延二）'!C18</f>
        <v>8426</v>
      </c>
      <c r="E16" s="100">
        <f>'上理工附属实验（延二）'!D18</f>
        <v>36399</v>
      </c>
      <c r="F16" s="100">
        <f>'上理工附属实验（延二）'!E18</f>
        <v>303660</v>
      </c>
      <c r="G16" s="100">
        <f>'上理工附属实验（延二）'!F18</f>
        <v>191535</v>
      </c>
      <c r="H16" s="100">
        <f>'上理工附属实验（延二）'!G18</f>
        <v>4109</v>
      </c>
      <c r="I16" s="100">
        <f>'上理工附属实验（延二）'!H18</f>
        <v>17503</v>
      </c>
      <c r="J16" s="100">
        <f>'上理工附属实验（延二）'!I18</f>
        <v>0</v>
      </c>
      <c r="K16" s="100">
        <f>'上理工附属实验（延二）'!J18</f>
        <v>0</v>
      </c>
      <c r="L16" s="108"/>
      <c r="M16" s="107">
        <f t="shared" si="0"/>
        <v>4.32</v>
      </c>
      <c r="N16" s="107">
        <f t="shared" si="1"/>
        <v>0.63</v>
      </c>
      <c r="O16" s="107">
        <f t="shared" si="2"/>
        <v>4.26</v>
      </c>
      <c r="Q16" s="113"/>
      <c r="S16" s="113"/>
      <c r="T16" s="113"/>
      <c r="U16" s="113"/>
    </row>
    <row r="17" spans="1:21" ht="15.9" customHeight="1">
      <c r="B17" s="98">
        <v>14</v>
      </c>
      <c r="C17" s="99" t="s">
        <v>25</v>
      </c>
      <c r="D17" s="100">
        <f>教育学院附属初级!C18</f>
        <v>60889</v>
      </c>
      <c r="E17" s="100">
        <f>教育学院附属初级!D18</f>
        <v>263039</v>
      </c>
      <c r="F17" s="100">
        <f>教育学院附属初级!E18</f>
        <v>141702</v>
      </c>
      <c r="G17" s="100">
        <f>教育学院附属初级!F18</f>
        <v>90690</v>
      </c>
      <c r="H17" s="100">
        <f>教育学院附属初级!G18</f>
        <v>3437</v>
      </c>
      <c r="I17" s="100">
        <f>教育学院附属初级!H18</f>
        <v>10483</v>
      </c>
      <c r="J17" s="100">
        <f>教育学院附属初级!I18</f>
        <v>0</v>
      </c>
      <c r="K17" s="100">
        <f>教育学院附属初级!J18</f>
        <v>0</v>
      </c>
      <c r="L17" s="108"/>
      <c r="M17" s="107">
        <f t="shared" si="0"/>
        <v>4.32</v>
      </c>
      <c r="N17" s="107">
        <f t="shared" si="1"/>
        <v>0.64</v>
      </c>
      <c r="O17" s="107">
        <f t="shared" si="2"/>
        <v>3.05</v>
      </c>
      <c r="Q17" s="113"/>
      <c r="S17" s="113"/>
      <c r="T17" s="113"/>
      <c r="U17" s="113"/>
    </row>
    <row r="18" spans="1:21" ht="15.9" customHeight="1">
      <c r="A18" s="99"/>
      <c r="B18" s="99">
        <v>15</v>
      </c>
      <c r="C18" s="99" t="s">
        <v>26</v>
      </c>
      <c r="D18" s="100">
        <f>同济初级!C18</f>
        <v>2804</v>
      </c>
      <c r="E18" s="100">
        <f>同济初级!D18</f>
        <v>12903</v>
      </c>
      <c r="F18" s="100">
        <f>同济初级!E18</f>
        <v>92142</v>
      </c>
      <c r="G18" s="100">
        <f>同济初级!F18</f>
        <v>58032</v>
      </c>
      <c r="H18" s="100">
        <f>同济初级!G18</f>
        <v>4530</v>
      </c>
      <c r="I18" s="100">
        <f>同济初级!H18</f>
        <v>13816</v>
      </c>
      <c r="J18" s="100">
        <f>同济初级!I18</f>
        <v>0</v>
      </c>
      <c r="K18" s="100">
        <f>同济初级!J18</f>
        <v>0</v>
      </c>
      <c r="L18" s="108"/>
      <c r="M18" s="107">
        <f t="shared" si="0"/>
        <v>4.5999999999999996</v>
      </c>
      <c r="N18" s="107">
        <f t="shared" si="1"/>
        <v>0.63</v>
      </c>
      <c r="O18" s="107">
        <f t="shared" si="2"/>
        <v>3.05</v>
      </c>
      <c r="Q18" s="113"/>
      <c r="S18" s="113"/>
      <c r="T18" s="113"/>
      <c r="U18" s="113"/>
    </row>
    <row r="19" spans="1:21" ht="15.9" customHeight="1">
      <c r="B19" s="98">
        <v>16</v>
      </c>
      <c r="C19" s="99" t="s">
        <v>27</v>
      </c>
      <c r="D19" s="100">
        <f>同济二初!C18</f>
        <v>2155</v>
      </c>
      <c r="E19" s="100">
        <f>同济二初!D18</f>
        <v>12657</v>
      </c>
      <c r="F19" s="100">
        <f>同济二初!E18</f>
        <v>96641</v>
      </c>
      <c r="G19" s="100">
        <f>同济二初!F18</f>
        <v>64875</v>
      </c>
      <c r="H19" s="100">
        <f>同济二初!G18</f>
        <v>2215</v>
      </c>
      <c r="I19" s="100">
        <f>同济二初!H18</f>
        <v>6756</v>
      </c>
      <c r="J19" s="100">
        <f>同济二初!I18</f>
        <v>0</v>
      </c>
      <c r="K19" s="100">
        <f>同济二初!J18</f>
        <v>0</v>
      </c>
      <c r="L19" s="108"/>
      <c r="M19" s="107">
        <f t="shared" si="0"/>
        <v>5.87</v>
      </c>
      <c r="N19" s="107">
        <f t="shared" si="1"/>
        <v>0.67</v>
      </c>
      <c r="O19" s="107">
        <f t="shared" si="2"/>
        <v>3.05</v>
      </c>
      <c r="Q19" s="113"/>
      <c r="S19" s="113"/>
      <c r="T19" s="113"/>
      <c r="U19" s="113"/>
    </row>
    <row r="20" spans="1:21" ht="15.9" customHeight="1">
      <c r="B20" s="98">
        <v>17</v>
      </c>
      <c r="C20" s="99" t="s">
        <v>28</v>
      </c>
      <c r="D20" s="100">
        <f>鞍山实验!C18</f>
        <v>4282</v>
      </c>
      <c r="E20" s="100">
        <f>鞍山实验!D18</f>
        <v>18498</v>
      </c>
      <c r="F20" s="100">
        <f>鞍山实验!E18</f>
        <v>96934</v>
      </c>
      <c r="G20" s="100">
        <f>鞍山实验!F18</f>
        <v>61362</v>
      </c>
      <c r="H20" s="100">
        <f>鞍山实验!G18</f>
        <v>5325</v>
      </c>
      <c r="I20" s="100">
        <f>鞍山实验!H18</f>
        <v>16241</v>
      </c>
      <c r="J20" s="100">
        <f>鞍山实验!I18</f>
        <v>0</v>
      </c>
      <c r="K20" s="100">
        <f>鞍山实验!J18</f>
        <v>0</v>
      </c>
      <c r="L20" s="108"/>
      <c r="M20" s="107">
        <f t="shared" si="0"/>
        <v>4.32</v>
      </c>
      <c r="N20" s="107">
        <f t="shared" si="1"/>
        <v>0.63</v>
      </c>
      <c r="O20" s="107">
        <f t="shared" si="2"/>
        <v>3.05</v>
      </c>
      <c r="Q20" s="113"/>
      <c r="S20" s="113"/>
      <c r="T20" s="113"/>
      <c r="U20" s="113"/>
    </row>
    <row r="21" spans="1:21" ht="15.9" customHeight="1">
      <c r="B21" s="98">
        <v>18</v>
      </c>
      <c r="C21" s="99" t="s">
        <v>29</v>
      </c>
      <c r="D21" s="100">
        <f>国和!C18</f>
        <v>7430</v>
      </c>
      <c r="E21" s="100">
        <f>国和!D18</f>
        <v>43967</v>
      </c>
      <c r="F21" s="100">
        <f>国和!E18</f>
        <v>190344</v>
      </c>
      <c r="G21" s="100">
        <f>国和!F18</f>
        <v>121026</v>
      </c>
      <c r="H21" s="100">
        <f>国和!G18</f>
        <v>5283</v>
      </c>
      <c r="I21" s="100">
        <f>国和!H18</f>
        <v>16113</v>
      </c>
      <c r="J21" s="100">
        <f>国和!I18</f>
        <v>0</v>
      </c>
      <c r="K21" s="100">
        <f>国和!J18</f>
        <v>4000</v>
      </c>
      <c r="L21" s="108"/>
      <c r="M21" s="107">
        <f t="shared" si="0"/>
        <v>5.92</v>
      </c>
      <c r="N21" s="107">
        <f t="shared" si="1"/>
        <v>0.64</v>
      </c>
      <c r="O21" s="107">
        <f t="shared" si="2"/>
        <v>3.05</v>
      </c>
      <c r="Q21" s="113"/>
      <c r="S21" s="113"/>
      <c r="T21" s="113"/>
      <c r="U21" s="113"/>
    </row>
    <row r="22" spans="1:21" ht="15.9" customHeight="1">
      <c r="B22" s="98">
        <v>19</v>
      </c>
      <c r="C22" s="99" t="s">
        <v>30</v>
      </c>
      <c r="D22" s="100">
        <f>包头!C18</f>
        <v>2476</v>
      </c>
      <c r="E22" s="100">
        <f>包头!D18</f>
        <v>10695</v>
      </c>
      <c r="F22" s="100">
        <f>包头!E18</f>
        <v>152556</v>
      </c>
      <c r="G22" s="100">
        <f>包头!F18</f>
        <v>97798</v>
      </c>
      <c r="H22" s="100">
        <f>包头!G18</f>
        <v>3235</v>
      </c>
      <c r="I22" s="100">
        <f>包头!H18</f>
        <v>9867</v>
      </c>
      <c r="J22" s="100">
        <f>包头!I18</f>
        <v>0</v>
      </c>
      <c r="K22" s="100">
        <f>包头!J18</f>
        <v>0</v>
      </c>
      <c r="L22" s="108"/>
      <c r="M22" s="107">
        <f t="shared" si="0"/>
        <v>4.32</v>
      </c>
      <c r="N22" s="107">
        <f t="shared" si="1"/>
        <v>0.64</v>
      </c>
      <c r="O22" s="107">
        <f t="shared" si="2"/>
        <v>3.05</v>
      </c>
      <c r="Q22" s="113"/>
      <c r="S22" s="113"/>
      <c r="T22" s="113"/>
      <c r="U22" s="113"/>
    </row>
    <row r="23" spans="1:21" ht="15.9" customHeight="1">
      <c r="B23" s="98">
        <v>20</v>
      </c>
      <c r="C23" s="99" t="s">
        <v>31</v>
      </c>
      <c r="D23" s="100">
        <f>三门!C18</f>
        <v>7373</v>
      </c>
      <c r="E23" s="100">
        <f>三门!D18</f>
        <v>31919</v>
      </c>
      <c r="F23" s="100">
        <f>三门!E18</f>
        <v>139269</v>
      </c>
      <c r="G23" s="100">
        <f>三门!F18</f>
        <v>89271</v>
      </c>
      <c r="H23" s="100">
        <f>三门!G18</f>
        <v>5778</v>
      </c>
      <c r="I23" s="100">
        <f>三门!H18</f>
        <v>17623</v>
      </c>
      <c r="J23" s="100">
        <f>三门!I18</f>
        <v>0</v>
      </c>
      <c r="K23" s="100">
        <f>三门!J18</f>
        <v>0</v>
      </c>
      <c r="L23" s="108"/>
      <c r="M23" s="107">
        <f t="shared" si="0"/>
        <v>4.33</v>
      </c>
      <c r="N23" s="107">
        <f t="shared" si="1"/>
        <v>0.64</v>
      </c>
      <c r="O23" s="107">
        <f t="shared" si="2"/>
        <v>3.05</v>
      </c>
      <c r="Q23" s="113"/>
      <c r="S23" s="113"/>
      <c r="T23" s="113"/>
      <c r="U23" s="113"/>
    </row>
    <row r="24" spans="1:21" ht="15.9" customHeight="1">
      <c r="B24" s="98">
        <v>21</v>
      </c>
      <c r="C24" s="99" t="s">
        <v>32</v>
      </c>
      <c r="D24" s="100">
        <f>思源!C18</f>
        <v>3841</v>
      </c>
      <c r="E24" s="100">
        <f>思源!D18</f>
        <v>18469</v>
      </c>
      <c r="F24" s="100">
        <f>思源!E18</f>
        <v>174525</v>
      </c>
      <c r="G24" s="100">
        <f>思源!F18</f>
        <v>110701</v>
      </c>
      <c r="H24" s="100">
        <f>思源!G18</f>
        <v>6407</v>
      </c>
      <c r="I24" s="100">
        <f>思源!H18</f>
        <v>19540</v>
      </c>
      <c r="J24" s="100">
        <f>思源!I18</f>
        <v>0</v>
      </c>
      <c r="K24" s="100">
        <f>思源!J18</f>
        <v>0</v>
      </c>
      <c r="L24" s="108"/>
      <c r="M24" s="107">
        <f t="shared" si="0"/>
        <v>4.8099999999999996</v>
      </c>
      <c r="N24" s="107">
        <f t="shared" si="1"/>
        <v>0.63</v>
      </c>
      <c r="O24" s="107">
        <f t="shared" si="2"/>
        <v>3.05</v>
      </c>
      <c r="Q24" s="113"/>
      <c r="S24" s="113"/>
      <c r="T24" s="113"/>
      <c r="U24" s="113"/>
    </row>
    <row r="25" spans="1:21" ht="15.9" customHeight="1">
      <c r="B25" s="98">
        <v>22</v>
      </c>
      <c r="C25" s="99" t="s">
        <v>33</v>
      </c>
      <c r="D25" s="100">
        <f>昆明!C18</f>
        <v>4896</v>
      </c>
      <c r="E25" s="100">
        <f>昆明!D18</f>
        <v>21149</v>
      </c>
      <c r="F25" s="100">
        <f>昆明!E18</f>
        <v>196411</v>
      </c>
      <c r="G25" s="100">
        <f>昆明!F18</f>
        <v>124731</v>
      </c>
      <c r="H25" s="100">
        <f>昆明!G18</f>
        <v>10809</v>
      </c>
      <c r="I25" s="100">
        <f>昆明!H18</f>
        <v>32966</v>
      </c>
      <c r="J25" s="100">
        <f>昆明!I18</f>
        <v>0</v>
      </c>
      <c r="K25" s="100">
        <f>昆明!J18</f>
        <v>10000</v>
      </c>
      <c r="L25" s="108"/>
      <c r="M25" s="107">
        <f t="shared" si="0"/>
        <v>4.32</v>
      </c>
      <c r="N25" s="107">
        <f t="shared" si="1"/>
        <v>0.64</v>
      </c>
      <c r="O25" s="107">
        <f t="shared" si="2"/>
        <v>3.05</v>
      </c>
      <c r="Q25" s="113"/>
      <c r="S25" s="113"/>
      <c r="T25" s="113"/>
      <c r="U25" s="113"/>
    </row>
    <row r="26" spans="1:21" ht="15.9" customHeight="1">
      <c r="B26" s="98">
        <v>23</v>
      </c>
      <c r="C26" s="99" t="s">
        <v>34</v>
      </c>
      <c r="D26" s="100">
        <f>黄兴!C18</f>
        <v>17282</v>
      </c>
      <c r="E26" s="100">
        <f>黄兴!D18</f>
        <v>87485</v>
      </c>
      <c r="F26" s="100">
        <f>黄兴!E18</f>
        <v>150471</v>
      </c>
      <c r="G26" s="100">
        <f>黄兴!F18</f>
        <v>95838</v>
      </c>
      <c r="H26" s="100">
        <f>黄兴!G18</f>
        <v>5739</v>
      </c>
      <c r="I26" s="100">
        <f>黄兴!H18</f>
        <v>17504</v>
      </c>
      <c r="J26" s="100">
        <f>黄兴!I18</f>
        <v>0</v>
      </c>
      <c r="K26" s="100">
        <f>黄兴!J18</f>
        <v>0</v>
      </c>
      <c r="L26" s="108"/>
      <c r="M26" s="107">
        <f t="shared" si="0"/>
        <v>5.0599999999999996</v>
      </c>
      <c r="N26" s="107">
        <f t="shared" si="1"/>
        <v>0.64</v>
      </c>
      <c r="O26" s="107">
        <f t="shared" si="2"/>
        <v>3.05</v>
      </c>
      <c r="Q26" s="113"/>
      <c r="S26" s="113"/>
      <c r="T26" s="113"/>
      <c r="U26" s="113"/>
    </row>
    <row r="27" spans="1:21" ht="15.9" customHeight="1">
      <c r="B27" s="98">
        <v>24</v>
      </c>
      <c r="C27" s="99" t="s">
        <v>35</v>
      </c>
      <c r="D27" s="100">
        <f>育鹰!C18</f>
        <v>2352</v>
      </c>
      <c r="E27" s="100">
        <f>育鹰!D18</f>
        <v>10317</v>
      </c>
      <c r="F27" s="100">
        <f>育鹰!E18</f>
        <v>222699</v>
      </c>
      <c r="G27" s="100">
        <f>育鹰!F18</f>
        <v>141290</v>
      </c>
      <c r="H27" s="100">
        <f>育鹰!G18</f>
        <v>9484</v>
      </c>
      <c r="I27" s="100">
        <f>育鹰!H18</f>
        <v>28926</v>
      </c>
      <c r="J27" s="100">
        <f>育鹰!I18</f>
        <v>0</v>
      </c>
      <c r="K27" s="100">
        <f>育鹰!J18</f>
        <v>0</v>
      </c>
      <c r="L27" s="108"/>
      <c r="M27" s="107">
        <f t="shared" si="0"/>
        <v>4.3899999999999997</v>
      </c>
      <c r="N27" s="107">
        <f t="shared" si="1"/>
        <v>0.63</v>
      </c>
      <c r="O27" s="107">
        <f t="shared" si="2"/>
        <v>3.05</v>
      </c>
      <c r="Q27" s="113"/>
      <c r="S27" s="113"/>
      <c r="T27" s="113"/>
      <c r="U27" s="113"/>
    </row>
    <row r="28" spans="1:21" ht="15.9" customHeight="1">
      <c r="B28" s="98">
        <v>25</v>
      </c>
      <c r="C28" s="99" t="s">
        <v>36</v>
      </c>
      <c r="D28" s="100">
        <f>上音!C18</f>
        <v>16464</v>
      </c>
      <c r="E28" s="100">
        <f>上音!D18</f>
        <v>71128</v>
      </c>
      <c r="F28" s="100">
        <f>上音!E18</f>
        <v>432649</v>
      </c>
      <c r="G28" s="100">
        <f>上音!F18</f>
        <v>277279</v>
      </c>
      <c r="H28" s="100">
        <f>上音!G18</f>
        <v>9163</v>
      </c>
      <c r="I28" s="100">
        <f>上音!H18</f>
        <v>27947</v>
      </c>
      <c r="J28" s="100">
        <f>上音!I18</f>
        <v>0</v>
      </c>
      <c r="K28" s="100">
        <f>上音!J18</f>
        <v>0</v>
      </c>
      <c r="L28" s="91"/>
      <c r="M28" s="107">
        <f t="shared" si="0"/>
        <v>4.32</v>
      </c>
      <c r="N28" s="107">
        <f t="shared" si="1"/>
        <v>0.64</v>
      </c>
      <c r="O28" s="107">
        <f t="shared" si="2"/>
        <v>3.05</v>
      </c>
      <c r="Q28" s="113"/>
      <c r="S28" s="113"/>
      <c r="T28" s="113"/>
      <c r="U28" s="113"/>
    </row>
    <row r="29" spans="1:21" ht="15.9" customHeight="1">
      <c r="B29" s="98">
        <v>26</v>
      </c>
      <c r="C29" s="99" t="s">
        <v>37</v>
      </c>
      <c r="D29" s="100">
        <f>市光!C18</f>
        <v>3859</v>
      </c>
      <c r="E29" s="100">
        <f>市光!D18</f>
        <v>16930</v>
      </c>
      <c r="F29" s="100">
        <f>市光!E18</f>
        <v>246947</v>
      </c>
      <c r="G29" s="100">
        <f>市光!F18</f>
        <v>158293</v>
      </c>
      <c r="H29" s="100">
        <f>市光!G18</f>
        <v>10342</v>
      </c>
      <c r="I29" s="100">
        <f>市光!H18</f>
        <v>31543</v>
      </c>
      <c r="J29" s="100">
        <f>市光!I18</f>
        <v>0</v>
      </c>
      <c r="K29" s="100">
        <f>市光!J18</f>
        <v>0</v>
      </c>
      <c r="L29" s="108"/>
      <c r="M29" s="107">
        <f t="shared" si="0"/>
        <v>4.3899999999999997</v>
      </c>
      <c r="N29" s="107">
        <f t="shared" si="1"/>
        <v>0.64</v>
      </c>
      <c r="O29" s="107">
        <f t="shared" si="2"/>
        <v>3.05</v>
      </c>
      <c r="Q29" s="113"/>
      <c r="S29" s="113"/>
      <c r="T29" s="113"/>
      <c r="U29" s="113"/>
    </row>
    <row r="30" spans="1:21" ht="15.9" customHeight="1">
      <c r="B30" s="98">
        <v>27</v>
      </c>
      <c r="C30" s="99" t="s">
        <v>38</v>
      </c>
      <c r="D30" s="100">
        <f>二附校!C18</f>
        <v>21156</v>
      </c>
      <c r="E30" s="100">
        <f>二附校!D18</f>
        <v>91394</v>
      </c>
      <c r="F30" s="100">
        <f>二附校!E18</f>
        <v>971730</v>
      </c>
      <c r="G30" s="100">
        <f>二附校!F18</f>
        <v>612485</v>
      </c>
      <c r="H30" s="100">
        <f>二附校!G18</f>
        <v>18159</v>
      </c>
      <c r="I30" s="100">
        <f>二附校!H18</f>
        <v>55386</v>
      </c>
      <c r="J30" s="100">
        <f>二附校!I18</f>
        <v>0</v>
      </c>
      <c r="K30" s="100">
        <f>二附校!J18</f>
        <v>0</v>
      </c>
      <c r="L30" s="108"/>
      <c r="M30" s="107">
        <f t="shared" si="0"/>
        <v>4.32</v>
      </c>
      <c r="N30" s="107">
        <f t="shared" si="1"/>
        <v>0.63</v>
      </c>
      <c r="O30" s="107">
        <f t="shared" si="2"/>
        <v>3.05</v>
      </c>
      <c r="Q30" s="113"/>
      <c r="S30" s="113"/>
      <c r="T30" s="113"/>
      <c r="U30" s="113"/>
    </row>
    <row r="31" spans="1:21" ht="15" customHeight="1">
      <c r="B31" s="98">
        <v>28</v>
      </c>
      <c r="C31" s="99" t="s">
        <v>39</v>
      </c>
      <c r="D31" s="100">
        <f>控江!C18</f>
        <v>13441</v>
      </c>
      <c r="E31" s="101">
        <f>控江!D18</f>
        <v>58065</v>
      </c>
      <c r="F31" s="100">
        <f>控江!E18</f>
        <v>776264</v>
      </c>
      <c r="G31" s="100">
        <f>控江!F18</f>
        <v>494487</v>
      </c>
      <c r="H31" s="100">
        <f>控江!G18</f>
        <v>13032</v>
      </c>
      <c r="I31" s="100">
        <f>控江!H18</f>
        <v>39748</v>
      </c>
      <c r="J31" s="100">
        <f>控江!I18</f>
        <v>0</v>
      </c>
      <c r="K31" s="100">
        <f>控江!J18</f>
        <v>0</v>
      </c>
      <c r="L31" s="33"/>
      <c r="M31" s="107">
        <f t="shared" si="0"/>
        <v>4.32</v>
      </c>
      <c r="N31" s="107">
        <f t="shared" si="1"/>
        <v>0.64</v>
      </c>
      <c r="O31" s="107">
        <f t="shared" si="2"/>
        <v>3.05</v>
      </c>
      <c r="Q31" s="113"/>
      <c r="S31" s="113"/>
      <c r="T31" s="113"/>
      <c r="U31" s="113"/>
    </row>
    <row r="32" spans="1:21" ht="18" customHeight="1">
      <c r="B32" s="98">
        <v>29</v>
      </c>
      <c r="C32" s="99" t="s">
        <v>40</v>
      </c>
      <c r="D32" s="100">
        <f>杨高!C18</f>
        <v>31045</v>
      </c>
      <c r="E32" s="100">
        <f>杨高!D18</f>
        <v>142341</v>
      </c>
      <c r="F32" s="100">
        <f>杨高!E18</f>
        <v>719406</v>
      </c>
      <c r="G32" s="100">
        <f>杨高!F18</f>
        <v>452585</v>
      </c>
      <c r="H32" s="100">
        <f>杨高!G18</f>
        <v>46682</v>
      </c>
      <c r="I32" s="100">
        <f>杨高!H18</f>
        <v>142380</v>
      </c>
      <c r="J32" s="100">
        <f>杨高!I18</f>
        <v>0</v>
      </c>
      <c r="K32" s="100">
        <f>杨高!J18</f>
        <v>8000</v>
      </c>
      <c r="L32" s="111"/>
      <c r="M32" s="107">
        <f t="shared" si="0"/>
        <v>4.58</v>
      </c>
      <c r="N32" s="107">
        <f t="shared" si="1"/>
        <v>0.63</v>
      </c>
      <c r="O32" s="107">
        <f t="shared" si="2"/>
        <v>3.05</v>
      </c>
      <c r="Q32" s="113"/>
      <c r="S32" s="113"/>
      <c r="T32" s="113"/>
      <c r="U32" s="113"/>
    </row>
    <row r="33" spans="2:21" ht="15.9" customHeight="1">
      <c r="B33" s="98">
        <v>30</v>
      </c>
      <c r="C33" s="102" t="s">
        <v>41</v>
      </c>
      <c r="D33" s="100">
        <f>上理工!C18</f>
        <v>5084</v>
      </c>
      <c r="E33" s="100">
        <f>上理工!D18</f>
        <v>21962</v>
      </c>
      <c r="F33" s="100">
        <f>上理工!E18</f>
        <v>263658</v>
      </c>
      <c r="G33" s="100">
        <f>上理工!F18</f>
        <v>166136</v>
      </c>
      <c r="H33" s="100">
        <f>上理工!G18</f>
        <v>8500</v>
      </c>
      <c r="I33" s="100">
        <f>上理工!H18</f>
        <v>25925</v>
      </c>
      <c r="J33" s="100">
        <f>上理工!I18</f>
        <v>0</v>
      </c>
      <c r="K33" s="100">
        <f>上理工!J18</f>
        <v>0</v>
      </c>
      <c r="L33" s="108"/>
      <c r="M33" s="107">
        <f t="shared" si="0"/>
        <v>4.32</v>
      </c>
      <c r="N33" s="107">
        <f t="shared" si="1"/>
        <v>0.63</v>
      </c>
      <c r="O33" s="107">
        <f t="shared" si="2"/>
        <v>3.05</v>
      </c>
      <c r="Q33" s="113"/>
      <c r="S33" s="113"/>
      <c r="T33" s="113"/>
      <c r="U33" s="113"/>
    </row>
    <row r="34" spans="2:21" ht="15.9" customHeight="1">
      <c r="B34" s="98">
        <v>31</v>
      </c>
      <c r="C34" s="99" t="s">
        <v>42</v>
      </c>
      <c r="D34" s="100">
        <f>财大!C18</f>
        <v>4107</v>
      </c>
      <c r="E34" s="100">
        <f>财大!D18</f>
        <v>24954</v>
      </c>
      <c r="F34" s="100">
        <f>财大!E18</f>
        <v>297184</v>
      </c>
      <c r="G34" s="100">
        <f>财大!F18</f>
        <v>187013.28</v>
      </c>
      <c r="H34" s="100">
        <f>财大!G18</f>
        <v>7552</v>
      </c>
      <c r="I34" s="100">
        <f>财大!H18</f>
        <v>23033</v>
      </c>
      <c r="J34" s="100">
        <f>财大!I18</f>
        <v>0</v>
      </c>
      <c r="K34" s="100">
        <f>财大!J18</f>
        <v>0</v>
      </c>
      <c r="L34" s="108"/>
      <c r="M34" s="107">
        <f t="shared" si="0"/>
        <v>6.08</v>
      </c>
      <c r="N34" s="107">
        <f t="shared" si="1"/>
        <v>0.63</v>
      </c>
      <c r="O34" s="107">
        <f t="shared" si="2"/>
        <v>3.05</v>
      </c>
      <c r="Q34" s="113"/>
      <c r="S34" s="113"/>
      <c r="T34" s="113"/>
      <c r="U34" s="113"/>
    </row>
    <row r="35" spans="2:21" ht="15.9" customHeight="1">
      <c r="B35" s="98">
        <v>32</v>
      </c>
      <c r="C35" s="99" t="s">
        <v>43</v>
      </c>
      <c r="D35" s="100">
        <f>同济中学!C18</f>
        <v>4415</v>
      </c>
      <c r="E35" s="100">
        <f>同济中学!D18</f>
        <v>24209</v>
      </c>
      <c r="F35" s="100">
        <f>同济中学!E18</f>
        <v>308921</v>
      </c>
      <c r="G35" s="100">
        <f>同济中学!F18</f>
        <v>195000</v>
      </c>
      <c r="H35" s="100">
        <f>同济中学!G18</f>
        <v>8734</v>
      </c>
      <c r="I35" s="100">
        <f>同济中学!H18</f>
        <v>26638</v>
      </c>
      <c r="J35" s="100">
        <f>同济中学!I18</f>
        <v>0</v>
      </c>
      <c r="K35" s="100">
        <f>同济中学!J18</f>
        <v>0</v>
      </c>
      <c r="L35" s="108"/>
      <c r="M35" s="107">
        <f t="shared" si="0"/>
        <v>5.48</v>
      </c>
      <c r="N35" s="107">
        <f t="shared" si="1"/>
        <v>0.63</v>
      </c>
      <c r="O35" s="107">
        <f t="shared" si="2"/>
        <v>3.05</v>
      </c>
      <c r="Q35" s="113"/>
      <c r="S35" s="113"/>
      <c r="T35" s="113"/>
      <c r="U35" s="113"/>
    </row>
    <row r="36" spans="2:21" ht="15.9" customHeight="1">
      <c r="B36" s="98">
        <v>33</v>
      </c>
      <c r="C36" s="99" t="s">
        <v>44</v>
      </c>
      <c r="D36" s="100">
        <f>中原!C18</f>
        <v>6404</v>
      </c>
      <c r="E36" s="100">
        <f>中原!D18</f>
        <v>41997</v>
      </c>
      <c r="F36" s="100">
        <f>中原!E18</f>
        <v>204629</v>
      </c>
      <c r="G36" s="100">
        <f>中原!F18</f>
        <v>129127</v>
      </c>
      <c r="H36" s="100">
        <f>中原!G18</f>
        <v>6868</v>
      </c>
      <c r="I36" s="100">
        <f>中原!H18</f>
        <v>20947</v>
      </c>
      <c r="J36" s="100">
        <f>中原!I18</f>
        <v>0</v>
      </c>
      <c r="K36" s="100">
        <f>中原!J18</f>
        <v>0</v>
      </c>
      <c r="L36" s="108"/>
      <c r="M36" s="107">
        <f t="shared" si="0"/>
        <v>6.56</v>
      </c>
      <c r="N36" s="107">
        <f t="shared" si="1"/>
        <v>0.63</v>
      </c>
      <c r="O36" s="107">
        <f t="shared" si="2"/>
        <v>3.05</v>
      </c>
      <c r="Q36" s="113"/>
      <c r="S36" s="113"/>
      <c r="T36" s="113"/>
      <c r="U36" s="113"/>
    </row>
    <row r="37" spans="2:21" ht="15.9" customHeight="1">
      <c r="B37" s="98">
        <v>34</v>
      </c>
      <c r="C37" s="99" t="s">
        <v>45</v>
      </c>
      <c r="D37" s="100">
        <f>少云!C18</f>
        <v>4050</v>
      </c>
      <c r="E37" s="100">
        <f>少云!D18</f>
        <v>17491</v>
      </c>
      <c r="F37" s="100">
        <f>少云!E18</f>
        <v>128910</v>
      </c>
      <c r="G37" s="100">
        <f>少云!F18</f>
        <v>81221</v>
      </c>
      <c r="H37" s="100">
        <f>少云!G18</f>
        <v>5370</v>
      </c>
      <c r="I37" s="100">
        <f>少云!H18</f>
        <v>16381</v>
      </c>
      <c r="J37" s="100">
        <f>少云!I18</f>
        <v>0</v>
      </c>
      <c r="K37" s="100">
        <f>少云!J18</f>
        <v>0</v>
      </c>
      <c r="L37" s="108"/>
      <c r="M37" s="107">
        <f t="shared" si="0"/>
        <v>4.32</v>
      </c>
      <c r="N37" s="107">
        <f t="shared" si="1"/>
        <v>0.63</v>
      </c>
      <c r="O37" s="107">
        <f t="shared" si="2"/>
        <v>3.05</v>
      </c>
      <c r="Q37" s="113"/>
      <c r="S37" s="113"/>
      <c r="T37" s="113"/>
      <c r="U37" s="113"/>
    </row>
    <row r="38" spans="2:21" ht="15.9" customHeight="1">
      <c r="B38" s="98">
        <v>35</v>
      </c>
      <c r="C38" s="99" t="s">
        <v>46</v>
      </c>
      <c r="D38" s="100">
        <f>民星!C18</f>
        <v>5581</v>
      </c>
      <c r="E38" s="100">
        <f>民星!D18</f>
        <v>24109</v>
      </c>
      <c r="F38" s="100">
        <f>民星!E18</f>
        <v>117058</v>
      </c>
      <c r="G38" s="100">
        <f>民星!F18</f>
        <v>75036</v>
      </c>
      <c r="H38" s="100">
        <f>民星!G18</f>
        <v>4648</v>
      </c>
      <c r="I38" s="100">
        <f>民星!H18</f>
        <v>14178</v>
      </c>
      <c r="J38" s="100">
        <f>民星!I18</f>
        <v>0</v>
      </c>
      <c r="K38" s="100">
        <f>民星!J18</f>
        <v>9000</v>
      </c>
      <c r="L38" s="108"/>
      <c r="M38" s="107">
        <f t="shared" si="0"/>
        <v>4.32</v>
      </c>
      <c r="N38" s="107">
        <f t="shared" si="1"/>
        <v>0.64</v>
      </c>
      <c r="O38" s="107">
        <f t="shared" si="2"/>
        <v>3.05</v>
      </c>
      <c r="Q38" s="113"/>
      <c r="S38" s="113"/>
      <c r="T38" s="113"/>
      <c r="U38" s="113"/>
    </row>
    <row r="39" spans="2:21" ht="15.9" customHeight="1">
      <c r="B39" s="98">
        <v>36</v>
      </c>
      <c r="C39" s="102" t="s">
        <v>47</v>
      </c>
      <c r="D39" s="100">
        <f>同大一附中!C18</f>
        <v>48543</v>
      </c>
      <c r="E39" s="100">
        <f>同大一附中!D18</f>
        <v>212616</v>
      </c>
      <c r="F39" s="100">
        <f>同大一附中!E18</f>
        <v>1158476</v>
      </c>
      <c r="G39" s="100">
        <f>同大一附中!F18</f>
        <v>742583</v>
      </c>
      <c r="H39" s="100">
        <f>同大一附中!G18</f>
        <v>44569</v>
      </c>
      <c r="I39" s="100">
        <f>同大一附中!H18</f>
        <v>135935</v>
      </c>
      <c r="J39" s="100">
        <f>同大一附中!I18</f>
        <v>0</v>
      </c>
      <c r="K39" s="100">
        <f>同大一附中!J18</f>
        <v>0</v>
      </c>
      <c r="L39" s="108"/>
      <c r="M39" s="107">
        <f t="shared" si="0"/>
        <v>4.38</v>
      </c>
      <c r="N39" s="107">
        <f t="shared" si="1"/>
        <v>0.64</v>
      </c>
      <c r="O39" s="107">
        <f t="shared" si="2"/>
        <v>3.05</v>
      </c>
      <c r="Q39" s="113"/>
      <c r="S39" s="113"/>
      <c r="T39" s="113"/>
      <c r="U39" s="113"/>
    </row>
    <row r="40" spans="2:21" ht="19.2" customHeight="1">
      <c r="B40" s="98">
        <v>37</v>
      </c>
      <c r="C40" s="99" t="s">
        <v>48</v>
      </c>
      <c r="D40" s="100">
        <f>市东!C18</f>
        <v>34853</v>
      </c>
      <c r="E40" s="100">
        <f>市东!D18</f>
        <v>150566</v>
      </c>
      <c r="F40" s="100">
        <f>市东!E18</f>
        <v>851601</v>
      </c>
      <c r="G40" s="100">
        <f>市东!F18</f>
        <v>536573</v>
      </c>
      <c r="H40" s="100">
        <f>市东!G18</f>
        <v>48053</v>
      </c>
      <c r="I40" s="100">
        <f>市东!H18</f>
        <v>193003</v>
      </c>
      <c r="J40" s="100">
        <f>市东!I18</f>
        <v>0</v>
      </c>
      <c r="K40" s="100">
        <f>市东!J18</f>
        <v>20000</v>
      </c>
      <c r="L40" s="110"/>
      <c r="M40" s="107">
        <f t="shared" si="0"/>
        <v>4.32</v>
      </c>
      <c r="N40" s="107">
        <f t="shared" si="1"/>
        <v>0.63</v>
      </c>
      <c r="O40" s="107">
        <f t="shared" si="2"/>
        <v>4.0199999999999996</v>
      </c>
      <c r="Q40" s="113"/>
      <c r="S40" s="113"/>
      <c r="T40" s="113"/>
      <c r="U40" s="113"/>
    </row>
    <row r="41" spans="2:21" ht="15.9" customHeight="1">
      <c r="B41" s="98">
        <v>38</v>
      </c>
      <c r="C41" s="99" t="s">
        <v>49</v>
      </c>
      <c r="D41" s="100">
        <f>复旦实验!C18</f>
        <v>31128</v>
      </c>
      <c r="E41" s="100">
        <f>复旦实验!D18</f>
        <v>134508</v>
      </c>
      <c r="F41" s="100">
        <f>复旦实验!E18</f>
        <v>369593</v>
      </c>
      <c r="G41" s="100">
        <f>复旦实验!F18</f>
        <v>232874</v>
      </c>
      <c r="H41" s="100">
        <f>复旦实验!G18</f>
        <v>9564</v>
      </c>
      <c r="I41" s="100">
        <f>复旦实验!H18</f>
        <v>29169</v>
      </c>
      <c r="J41" s="100">
        <f>复旦实验!I18</f>
        <v>0</v>
      </c>
      <c r="K41" s="100">
        <f>复旦实验!J18</f>
        <v>0</v>
      </c>
      <c r="L41" s="108"/>
      <c r="M41" s="107">
        <f t="shared" si="0"/>
        <v>4.32</v>
      </c>
      <c r="N41" s="107">
        <f t="shared" si="1"/>
        <v>0.63</v>
      </c>
      <c r="O41" s="107">
        <f t="shared" si="2"/>
        <v>3.05</v>
      </c>
      <c r="Q41" s="113"/>
      <c r="S41" s="113"/>
      <c r="T41" s="113"/>
      <c r="U41" s="113"/>
    </row>
    <row r="42" spans="2:21" ht="17.25" customHeight="1">
      <c r="B42" s="98">
        <v>39</v>
      </c>
      <c r="C42" s="99" t="s">
        <v>50</v>
      </c>
      <c r="D42" s="100">
        <f>体育附中!C18</f>
        <v>16045</v>
      </c>
      <c r="E42" s="100">
        <f>体育附中!D18</f>
        <v>69312</v>
      </c>
      <c r="F42" s="100">
        <f>体育附中!E18</f>
        <v>95075</v>
      </c>
      <c r="G42" s="100">
        <f>体育附中!F18</f>
        <v>60278</v>
      </c>
      <c r="H42" s="100">
        <f>体育附中!G18</f>
        <v>4418</v>
      </c>
      <c r="I42" s="100">
        <f>体育附中!H18</f>
        <v>13473</v>
      </c>
      <c r="J42" s="100">
        <f>体育附中!I18</f>
        <v>0</v>
      </c>
      <c r="K42" s="100">
        <f>体育附中!J18</f>
        <v>0</v>
      </c>
      <c r="L42" s="33"/>
      <c r="M42" s="107">
        <f t="shared" si="0"/>
        <v>4.32</v>
      </c>
      <c r="N42" s="107">
        <f t="shared" si="1"/>
        <v>0.63</v>
      </c>
      <c r="O42" s="107">
        <f t="shared" si="2"/>
        <v>3.05</v>
      </c>
      <c r="Q42" s="113"/>
      <c r="S42" s="113"/>
      <c r="T42" s="113"/>
      <c r="U42" s="113"/>
    </row>
    <row r="43" spans="2:21" ht="17.25" customHeight="1">
      <c r="B43" s="98">
        <v>40</v>
      </c>
      <c r="C43" s="99" t="s">
        <v>51</v>
      </c>
      <c r="D43" s="100">
        <f>杨浦职校!C18</f>
        <v>76541</v>
      </c>
      <c r="E43" s="100">
        <f>杨浦职校!D18</f>
        <v>330656</v>
      </c>
      <c r="F43" s="100">
        <f>杨浦职校!E18</f>
        <v>1511897</v>
      </c>
      <c r="G43" s="100">
        <f>杨浦职校!F18</f>
        <v>968422</v>
      </c>
      <c r="H43" s="100">
        <f>杨浦职校!G18</f>
        <v>17692</v>
      </c>
      <c r="I43" s="100">
        <f>杨浦职校!H18</f>
        <v>53979</v>
      </c>
      <c r="J43" s="100">
        <f>杨浦职校!I18</f>
        <v>0</v>
      </c>
      <c r="K43" s="100">
        <f>杨浦职校!J18</f>
        <v>6000</v>
      </c>
      <c r="L43" s="33"/>
      <c r="M43" s="107">
        <f t="shared" si="0"/>
        <v>4.32</v>
      </c>
      <c r="N43" s="107">
        <f t="shared" si="1"/>
        <v>0.64</v>
      </c>
      <c r="O43" s="107">
        <f t="shared" si="2"/>
        <v>3.05</v>
      </c>
      <c r="Q43" s="113"/>
      <c r="S43" s="113"/>
      <c r="T43" s="113"/>
      <c r="U43" s="113"/>
    </row>
    <row r="44" spans="2:21" ht="15.9" customHeight="1">
      <c r="B44" s="98">
        <v>41</v>
      </c>
      <c r="C44" s="99" t="s">
        <v>52</v>
      </c>
      <c r="D44" s="100">
        <f>音乐职校!C18</f>
        <v>13506</v>
      </c>
      <c r="E44" s="100">
        <f>音乐职校!D18</f>
        <v>58812</v>
      </c>
      <c r="F44" s="100">
        <f>音乐职校!E18</f>
        <v>437134</v>
      </c>
      <c r="G44" s="100">
        <f>音乐职校!F18</f>
        <v>275005</v>
      </c>
      <c r="H44" s="100">
        <f>音乐职校!G18</f>
        <v>3893</v>
      </c>
      <c r="I44" s="100">
        <f>音乐职校!H18</f>
        <v>11874</v>
      </c>
      <c r="J44" s="100">
        <f>音乐职校!I18</f>
        <v>0</v>
      </c>
      <c r="K44" s="100">
        <f>音乐职校!J18</f>
        <v>0</v>
      </c>
      <c r="L44" s="106"/>
      <c r="M44" s="107">
        <f t="shared" si="0"/>
        <v>4.3499999999999996</v>
      </c>
      <c r="N44" s="107">
        <f t="shared" si="1"/>
        <v>0.63</v>
      </c>
      <c r="O44" s="107">
        <f t="shared" si="2"/>
        <v>3.05</v>
      </c>
      <c r="Q44" s="113"/>
      <c r="S44" s="113"/>
      <c r="T44" s="113"/>
      <c r="U44" s="113"/>
    </row>
    <row r="45" spans="2:21" ht="15.9" customHeight="1">
      <c r="B45" s="98">
        <v>42</v>
      </c>
      <c r="C45" s="99" t="s">
        <v>53</v>
      </c>
      <c r="D45" s="100">
        <f>风帆!C18</f>
        <v>3846</v>
      </c>
      <c r="E45" s="100">
        <f>风帆!D18</f>
        <v>16606</v>
      </c>
      <c r="F45" s="100">
        <f>风帆!E18</f>
        <v>69680</v>
      </c>
      <c r="G45" s="100">
        <f>风帆!F18</f>
        <v>44663</v>
      </c>
      <c r="H45" s="100">
        <f>风帆!G18</f>
        <v>2833</v>
      </c>
      <c r="I45" s="100">
        <f>风帆!H18</f>
        <v>8641</v>
      </c>
      <c r="J45" s="100">
        <f>风帆!I18</f>
        <v>0</v>
      </c>
      <c r="K45" s="100">
        <f>风帆!J18</f>
        <v>0</v>
      </c>
      <c r="L45" s="106"/>
      <c r="M45" s="107">
        <f t="shared" si="0"/>
        <v>4.32</v>
      </c>
      <c r="N45" s="107">
        <f t="shared" si="1"/>
        <v>0.64</v>
      </c>
      <c r="O45" s="107">
        <f t="shared" si="2"/>
        <v>3.05</v>
      </c>
      <c r="Q45" s="113"/>
      <c r="S45" s="113"/>
      <c r="T45" s="113"/>
      <c r="U45" s="113"/>
    </row>
    <row r="46" spans="2:21" ht="15.9" customHeight="1">
      <c r="B46" s="98">
        <v>43</v>
      </c>
      <c r="C46" s="99" t="s">
        <v>54</v>
      </c>
      <c r="D46" s="100">
        <f>扬帆!C18</f>
        <v>1337</v>
      </c>
      <c r="E46" s="100">
        <f>扬帆!D18</f>
        <v>5776</v>
      </c>
      <c r="F46" s="100">
        <f>扬帆!E18</f>
        <v>80131</v>
      </c>
      <c r="G46" s="100">
        <f>扬帆!F18</f>
        <v>50848</v>
      </c>
      <c r="H46" s="100">
        <f>扬帆!G18</f>
        <v>2174</v>
      </c>
      <c r="I46" s="100">
        <f>扬帆!H18</f>
        <v>6631</v>
      </c>
      <c r="J46" s="100">
        <f>扬帆!I18</f>
        <v>0</v>
      </c>
      <c r="K46" s="100">
        <f>扬帆!J18</f>
        <v>0</v>
      </c>
      <c r="L46" s="106"/>
      <c r="M46" s="107">
        <f t="shared" si="0"/>
        <v>4.32</v>
      </c>
      <c r="N46" s="107">
        <f t="shared" si="1"/>
        <v>0.63</v>
      </c>
      <c r="O46" s="107">
        <f t="shared" si="2"/>
        <v>3.05</v>
      </c>
      <c r="Q46" s="113"/>
      <c r="S46" s="113"/>
      <c r="T46" s="113"/>
      <c r="U46" s="113"/>
    </row>
    <row r="47" spans="2:21" ht="15.9" customHeight="1">
      <c r="B47" s="98">
        <v>44</v>
      </c>
      <c r="C47" s="99" t="s">
        <v>55</v>
      </c>
      <c r="D47" s="100">
        <f>工读!C18</f>
        <v>36</v>
      </c>
      <c r="E47" s="100">
        <f>工读!D18</f>
        <v>156</v>
      </c>
      <c r="F47" s="100">
        <v>0</v>
      </c>
      <c r="G47" s="100">
        <v>0</v>
      </c>
      <c r="H47" s="100">
        <f>工读!G18</f>
        <v>2382</v>
      </c>
      <c r="I47" s="100">
        <f>工读!H18</f>
        <v>7265</v>
      </c>
      <c r="J47" s="100">
        <f>工读!I18</f>
        <v>0</v>
      </c>
      <c r="K47" s="100">
        <f>工读!J18</f>
        <v>0</v>
      </c>
      <c r="L47" s="106"/>
      <c r="M47" s="107">
        <f t="shared" si="0"/>
        <v>4.33</v>
      </c>
      <c r="N47" s="107" t="e">
        <f>G47/F47</f>
        <v>#DIV/0!</v>
      </c>
      <c r="O47" s="107">
        <f t="shared" si="2"/>
        <v>3.05</v>
      </c>
      <c r="Q47" s="113"/>
      <c r="S47" s="113"/>
      <c r="T47" s="113"/>
      <c r="U47" s="113"/>
    </row>
    <row r="48" spans="2:21" ht="19.5" customHeight="1">
      <c r="B48" s="115" t="s">
        <v>56</v>
      </c>
      <c r="C48" s="115"/>
      <c r="D48" s="100">
        <f>SUM(D4:D47)</f>
        <v>526190</v>
      </c>
      <c r="E48" s="100">
        <f>SUM(E4:E47)</f>
        <v>2351259</v>
      </c>
      <c r="F48" s="100">
        <f t="shared" ref="F48:K48" si="3">SUM(F4:F47)</f>
        <v>13494428</v>
      </c>
      <c r="G48" s="100">
        <f t="shared" si="3"/>
        <v>8596506.2799999993</v>
      </c>
      <c r="H48" s="100">
        <f t="shared" si="3"/>
        <v>413518</v>
      </c>
      <c r="I48" s="100">
        <f t="shared" si="3"/>
        <v>1312653</v>
      </c>
      <c r="J48" s="100">
        <f t="shared" si="3"/>
        <v>0</v>
      </c>
      <c r="K48" s="100">
        <f t="shared" si="3"/>
        <v>57000</v>
      </c>
      <c r="L48" s="112"/>
      <c r="M48" s="107">
        <f t="shared" si="0"/>
        <v>4.47</v>
      </c>
      <c r="N48" s="107">
        <f t="shared" si="1"/>
        <v>0.64</v>
      </c>
      <c r="O48" s="107">
        <f t="shared" si="2"/>
        <v>3.17</v>
      </c>
      <c r="Q48" s="113"/>
      <c r="S48" s="113"/>
      <c r="T48" s="113"/>
      <c r="U48" s="113"/>
    </row>
    <row r="49" spans="2:15" ht="21" customHeight="1">
      <c r="I49" s="116"/>
      <c r="J49" s="116"/>
      <c r="K49" s="116"/>
      <c r="M49" s="117" t="s">
        <v>57</v>
      </c>
      <c r="N49" s="117"/>
      <c r="O49" s="117"/>
    </row>
    <row r="51" spans="2:15">
      <c r="D51" s="103"/>
      <c r="E51" s="103"/>
      <c r="F51" s="103"/>
      <c r="G51" s="103"/>
      <c r="H51" s="103"/>
      <c r="I51" s="103"/>
      <c r="J51" s="103"/>
      <c r="K51" s="103"/>
    </row>
    <row r="52" spans="2:15" ht="20.100000000000001" customHeight="1">
      <c r="B52" s="69"/>
      <c r="C52" s="69"/>
      <c r="D52" s="104"/>
      <c r="E52" s="104"/>
      <c r="F52" s="104"/>
      <c r="G52" s="104"/>
      <c r="H52" s="104"/>
      <c r="I52" s="104"/>
      <c r="J52" s="104"/>
      <c r="K52" s="104"/>
      <c r="L52" s="69"/>
    </row>
    <row r="53" spans="2:15" ht="20.100000000000001" customHeight="1"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</row>
    <row r="54" spans="2:15" ht="20.100000000000001" customHeight="1">
      <c r="B54" s="69"/>
      <c r="C54" s="69"/>
      <c r="D54" s="104"/>
      <c r="E54" s="104"/>
      <c r="F54" s="104"/>
      <c r="G54" s="104"/>
      <c r="H54" s="104"/>
      <c r="I54" s="104"/>
      <c r="J54" s="104"/>
      <c r="K54" s="104"/>
      <c r="L54" s="69"/>
    </row>
    <row r="55" spans="2:15" ht="20.100000000000001" customHeight="1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</row>
    <row r="56" spans="2:15" ht="20.100000000000001" customHeight="1">
      <c r="B56" s="69"/>
      <c r="C56" s="69"/>
      <c r="D56" s="69"/>
      <c r="E56" s="69"/>
      <c r="F56" s="69"/>
      <c r="G56" s="69"/>
      <c r="H56" s="69"/>
    </row>
    <row r="57" spans="2:15">
      <c r="B57" s="69"/>
      <c r="C57" s="69"/>
      <c r="D57" s="69"/>
      <c r="E57" s="69"/>
      <c r="F57" s="69"/>
      <c r="G57" s="69"/>
      <c r="H57" s="69"/>
    </row>
  </sheetData>
  <mergeCells count="13">
    <mergeCell ref="B1:O1"/>
    <mergeCell ref="D2:E2"/>
    <mergeCell ref="F2:G2"/>
    <mergeCell ref="H2:I2"/>
    <mergeCell ref="J2:K2"/>
    <mergeCell ref="M2:O2"/>
    <mergeCell ref="B48:C48"/>
    <mergeCell ref="I49:K49"/>
    <mergeCell ref="M49:O49"/>
    <mergeCell ref="B53:L53"/>
    <mergeCell ref="B2:B3"/>
    <mergeCell ref="C2:C3"/>
    <mergeCell ref="L2:L3"/>
  </mergeCells>
  <phoneticPr fontId="5" type="noConversion"/>
  <pageMargins left="0.15694444444444444" right="0.19652777777777777" top="0.39305555555555555" bottom="0.39305555555555555" header="0.51111111111111107" footer="0.51111111111111107"/>
  <pageSetup paperSize="8" scale="9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I13" sqref="I13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1.09765625" customWidth="1"/>
    <col min="6" max="10" width="9.59765625" customWidth="1"/>
    <col min="11" max="11" width="29.898437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79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568</v>
      </c>
      <c r="D5" s="18">
        <v>2454</v>
      </c>
      <c r="E5" s="18">
        <v>57373</v>
      </c>
      <c r="F5" s="18">
        <v>43619</v>
      </c>
      <c r="G5" s="18">
        <v>1181</v>
      </c>
      <c r="H5" s="18">
        <v>3602</v>
      </c>
      <c r="I5" s="8"/>
      <c r="J5" s="18"/>
      <c r="K5" s="19"/>
    </row>
    <row r="6" spans="1:11" ht="24.9" customHeight="1">
      <c r="A6" s="2"/>
      <c r="B6" s="7">
        <v>2</v>
      </c>
      <c r="C6" s="18">
        <v>633</v>
      </c>
      <c r="D6" s="18">
        <v>2734</v>
      </c>
      <c r="E6" s="18">
        <v>12394</v>
      </c>
      <c r="F6" s="18">
        <v>10571</v>
      </c>
      <c r="G6" s="18">
        <v>159</v>
      </c>
      <c r="H6" s="18">
        <v>485</v>
      </c>
      <c r="I6" s="8"/>
      <c r="J6" s="18"/>
      <c r="K6" s="21"/>
    </row>
    <row r="7" spans="1:11" ht="24.9" customHeight="1">
      <c r="A7" s="2"/>
      <c r="B7" s="7">
        <v>3</v>
      </c>
      <c r="C7" s="18">
        <v>297</v>
      </c>
      <c r="D7" s="18">
        <v>1283</v>
      </c>
      <c r="E7" s="18">
        <v>13429</v>
      </c>
      <c r="F7" s="18">
        <v>10616</v>
      </c>
      <c r="G7" s="18">
        <v>747</v>
      </c>
      <c r="H7" s="18">
        <v>2278</v>
      </c>
      <c r="I7" s="8"/>
      <c r="J7" s="18"/>
      <c r="K7" s="21"/>
    </row>
    <row r="8" spans="1:11" ht="24.9" customHeight="1">
      <c r="A8" s="2"/>
      <c r="B8" s="7">
        <v>4</v>
      </c>
      <c r="C8" s="18">
        <v>0</v>
      </c>
      <c r="D8" s="18">
        <v>0</v>
      </c>
      <c r="E8" s="18">
        <v>8598</v>
      </c>
      <c r="F8" s="18">
        <v>7155</v>
      </c>
      <c r="G8" s="18">
        <v>0</v>
      </c>
      <c r="H8" s="18">
        <v>0</v>
      </c>
      <c r="I8" s="8"/>
      <c r="J8" s="18"/>
      <c r="K8" s="21"/>
    </row>
    <row r="9" spans="1:11" ht="24.9" customHeight="1">
      <c r="A9" s="2"/>
      <c r="B9" s="7">
        <v>5</v>
      </c>
      <c r="C9" s="18">
        <v>0</v>
      </c>
      <c r="D9" s="18">
        <v>0</v>
      </c>
      <c r="E9" s="18">
        <v>4037</v>
      </c>
      <c r="F9" s="18">
        <v>3404</v>
      </c>
      <c r="G9" s="18">
        <v>0</v>
      </c>
      <c r="H9" s="18">
        <v>0</v>
      </c>
      <c r="I9" s="8"/>
      <c r="J9" s="18"/>
      <c r="K9" s="19"/>
    </row>
    <row r="10" spans="1:11" ht="24.9" customHeight="1">
      <c r="A10" s="2"/>
      <c r="B10" s="7">
        <v>6</v>
      </c>
      <c r="C10" s="18">
        <v>411</v>
      </c>
      <c r="D10" s="18">
        <v>1776</v>
      </c>
      <c r="E10" s="18">
        <v>4055</v>
      </c>
      <c r="F10" s="18">
        <v>3159</v>
      </c>
      <c r="G10" s="18">
        <v>0</v>
      </c>
      <c r="H10" s="18">
        <v>0</v>
      </c>
      <c r="I10" s="8"/>
      <c r="J10" s="18"/>
      <c r="K10" s="21"/>
    </row>
    <row r="11" spans="1:11" ht="24.9" customHeight="1">
      <c r="A11" s="2"/>
      <c r="B11" s="7">
        <v>7</v>
      </c>
      <c r="C11" s="18">
        <v>305</v>
      </c>
      <c r="D11" s="18">
        <v>1318</v>
      </c>
      <c r="E11" s="18">
        <v>9580</v>
      </c>
      <c r="F11" s="18">
        <v>9754</v>
      </c>
      <c r="G11" s="18">
        <v>219</v>
      </c>
      <c r="H11" s="18">
        <v>668</v>
      </c>
      <c r="I11" s="8"/>
      <c r="J11" s="18"/>
      <c r="K11" s="21"/>
    </row>
    <row r="12" spans="1:11" ht="24.9" customHeight="1">
      <c r="A12" s="2"/>
      <c r="B12" s="7">
        <v>8</v>
      </c>
      <c r="C12" s="18">
        <v>137</v>
      </c>
      <c r="D12" s="18">
        <v>592</v>
      </c>
      <c r="E12" s="18">
        <v>10162</v>
      </c>
      <c r="F12" s="18">
        <v>8362</v>
      </c>
      <c r="G12" s="18">
        <v>284</v>
      </c>
      <c r="H12" s="18">
        <v>866</v>
      </c>
      <c r="I12" s="8"/>
      <c r="J12" s="18"/>
      <c r="K12" s="21"/>
    </row>
    <row r="13" spans="1:11" ht="24.9" customHeight="1">
      <c r="A13" s="2"/>
      <c r="B13" s="7">
        <v>9</v>
      </c>
      <c r="C13" s="18">
        <v>115</v>
      </c>
      <c r="D13" s="18">
        <v>496</v>
      </c>
      <c r="E13" s="18">
        <v>8338</v>
      </c>
      <c r="F13" s="18">
        <v>7429</v>
      </c>
      <c r="G13" s="18">
        <v>0</v>
      </c>
      <c r="H13" s="18">
        <v>0</v>
      </c>
      <c r="I13" s="8"/>
      <c r="J13" s="18"/>
      <c r="K13" s="90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21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33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2466</v>
      </c>
      <c r="D18" s="25">
        <f>SUM(D5:D17)</f>
        <v>10653</v>
      </c>
      <c r="E18" s="25">
        <f t="shared" ref="E18:J18" si="0">SUM(E5:E17)</f>
        <v>127966</v>
      </c>
      <c r="F18" s="25">
        <f t="shared" si="0"/>
        <v>104069</v>
      </c>
      <c r="G18" s="25">
        <f t="shared" si="0"/>
        <v>2590</v>
      </c>
      <c r="H18" s="25">
        <f t="shared" si="0"/>
        <v>7899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D14" sqref="D14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0.3984375" bestFit="1" customWidth="1"/>
    <col min="5" max="5" width="10.69921875" customWidth="1"/>
    <col min="6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80</v>
      </c>
      <c r="C2" s="3"/>
      <c r="D2" s="3"/>
      <c r="E2" s="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441</v>
      </c>
      <c r="D5" s="18">
        <v>1905</v>
      </c>
      <c r="E5" s="18">
        <v>17806</v>
      </c>
      <c r="F5" s="18">
        <v>11307</v>
      </c>
      <c r="G5" s="18">
        <v>835</v>
      </c>
      <c r="H5" s="18">
        <v>2547</v>
      </c>
      <c r="I5" s="8"/>
      <c r="J5" s="18"/>
      <c r="K5" s="34"/>
    </row>
    <row r="6" spans="1:11" ht="24.9" customHeight="1">
      <c r="A6" s="2"/>
      <c r="B6" s="7">
        <v>2</v>
      </c>
      <c r="C6" s="18">
        <v>92</v>
      </c>
      <c r="D6" s="18">
        <v>397</v>
      </c>
      <c r="E6" s="18">
        <v>12596</v>
      </c>
      <c r="F6" s="18">
        <v>7987</v>
      </c>
      <c r="G6" s="18">
        <v>531</v>
      </c>
      <c r="H6" s="18">
        <v>1620</v>
      </c>
      <c r="I6" s="8"/>
      <c r="J6" s="18"/>
      <c r="K6" s="34"/>
    </row>
    <row r="7" spans="1:11" ht="24.9" customHeight="1">
      <c r="A7" s="2"/>
      <c r="B7" s="7">
        <v>3</v>
      </c>
      <c r="C7" s="18">
        <v>222</v>
      </c>
      <c r="D7" s="18">
        <v>959</v>
      </c>
      <c r="E7" s="18">
        <v>11335</v>
      </c>
      <c r="F7" s="18">
        <v>7187</v>
      </c>
      <c r="G7" s="18">
        <v>701</v>
      </c>
      <c r="H7" s="18">
        <v>2138</v>
      </c>
      <c r="I7" s="8"/>
      <c r="J7" s="18"/>
      <c r="K7" s="21"/>
    </row>
    <row r="8" spans="1:11" ht="24.9" customHeight="1">
      <c r="A8" s="2"/>
      <c r="B8" s="7">
        <v>4</v>
      </c>
      <c r="C8" s="18">
        <v>240</v>
      </c>
      <c r="D8" s="18">
        <v>1037</v>
      </c>
      <c r="E8" s="18">
        <v>8664</v>
      </c>
      <c r="F8" s="18">
        <v>5494</v>
      </c>
      <c r="G8" s="18">
        <v>243</v>
      </c>
      <c r="H8" s="18">
        <v>741</v>
      </c>
      <c r="I8" s="8"/>
      <c r="J8" s="18"/>
      <c r="K8" s="21"/>
    </row>
    <row r="9" spans="1:11" ht="24.9" customHeight="1">
      <c r="A9" s="2"/>
      <c r="B9" s="7">
        <v>5</v>
      </c>
      <c r="C9" s="18">
        <v>152</v>
      </c>
      <c r="D9" s="18">
        <v>657</v>
      </c>
      <c r="E9" s="18">
        <v>5073</v>
      </c>
      <c r="F9" s="18">
        <v>3216</v>
      </c>
      <c r="G9" s="18"/>
      <c r="H9" s="18"/>
      <c r="I9" s="8"/>
      <c r="J9" s="18"/>
      <c r="K9" s="21"/>
    </row>
    <row r="10" spans="1:11" ht="24.9" customHeight="1">
      <c r="A10" s="2"/>
      <c r="B10" s="7">
        <v>6</v>
      </c>
      <c r="C10" s="18">
        <v>278</v>
      </c>
      <c r="D10" s="59">
        <v>1201</v>
      </c>
      <c r="E10" s="18">
        <v>6540</v>
      </c>
      <c r="F10" s="18">
        <v>4147</v>
      </c>
      <c r="G10" s="18">
        <v>154</v>
      </c>
      <c r="H10" s="18">
        <v>470</v>
      </c>
      <c r="I10" s="8"/>
      <c r="J10" s="18"/>
      <c r="K10" s="21"/>
    </row>
    <row r="11" spans="1:11" ht="24.9" customHeight="1">
      <c r="A11" s="2"/>
      <c r="B11" s="7">
        <v>7</v>
      </c>
      <c r="C11" s="18">
        <v>225</v>
      </c>
      <c r="D11" s="18">
        <v>972</v>
      </c>
      <c r="E11" s="18">
        <v>11485</v>
      </c>
      <c r="F11" s="18">
        <v>7282</v>
      </c>
      <c r="G11" s="18">
        <v>350</v>
      </c>
      <c r="H11" s="18">
        <v>1067</v>
      </c>
      <c r="I11" s="8"/>
      <c r="J11" s="18"/>
      <c r="K11" s="21"/>
    </row>
    <row r="12" spans="1:11" ht="24.9" customHeight="1">
      <c r="A12" s="2"/>
      <c r="B12" s="7">
        <v>8</v>
      </c>
      <c r="C12" s="18">
        <v>142</v>
      </c>
      <c r="D12" s="18">
        <v>613</v>
      </c>
      <c r="E12" s="18"/>
      <c r="F12" s="18"/>
      <c r="G12" s="32"/>
      <c r="H12" s="32"/>
      <c r="I12" s="8"/>
      <c r="J12" s="18"/>
      <c r="K12" s="19"/>
    </row>
    <row r="13" spans="1:11" ht="24.9" customHeight="1">
      <c r="A13" s="2"/>
      <c r="B13" s="7">
        <v>9</v>
      </c>
      <c r="C13" s="18">
        <v>200</v>
      </c>
      <c r="D13" s="18">
        <v>864</v>
      </c>
      <c r="E13" s="18">
        <v>17781</v>
      </c>
      <c r="F13" s="18">
        <v>11274</v>
      </c>
      <c r="G13" s="18">
        <v>132</v>
      </c>
      <c r="H13" s="18">
        <v>402</v>
      </c>
      <c r="I13" s="8"/>
      <c r="J13" s="18"/>
      <c r="K13" s="21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21"/>
    </row>
    <row r="15" spans="1:11" ht="24.9" customHeight="1">
      <c r="A15" s="2"/>
      <c r="B15" s="7">
        <v>11</v>
      </c>
      <c r="C15" s="37"/>
      <c r="D15" s="85"/>
      <c r="E15" s="37"/>
      <c r="F15" s="37"/>
      <c r="G15" s="18"/>
      <c r="H15" s="18"/>
      <c r="I15" s="8"/>
      <c r="J15" s="18"/>
      <c r="K15" s="22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 t="shared" ref="C18:J18" si="0">SUM(C5:C17)</f>
        <v>1992</v>
      </c>
      <c r="D18" s="25">
        <f t="shared" si="0"/>
        <v>8605</v>
      </c>
      <c r="E18" s="25">
        <f t="shared" si="0"/>
        <v>91280</v>
      </c>
      <c r="F18" s="25">
        <f t="shared" si="0"/>
        <v>57894</v>
      </c>
      <c r="G18" s="25">
        <f t="shared" si="0"/>
        <v>2946</v>
      </c>
      <c r="H18" s="25">
        <f t="shared" si="0"/>
        <v>8985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  <row r="27" spans="1:11">
      <c r="F27" s="26"/>
    </row>
  </sheetData>
  <mergeCells count="9">
    <mergeCell ref="B1:K1"/>
    <mergeCell ref="C3:D3"/>
    <mergeCell ref="E3:F3"/>
    <mergeCell ref="G3:H3"/>
    <mergeCell ref="I3:J3"/>
    <mergeCell ref="G19:H19"/>
    <mergeCell ref="J19:K19"/>
    <mergeCell ref="B3:B4"/>
    <mergeCell ref="K3:K4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P18" sqref="P18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0.5" customWidth="1"/>
    <col min="6" max="6" width="11" customWidth="1"/>
    <col min="7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81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82">
        <v>934</v>
      </c>
      <c r="D5" s="82">
        <v>4035</v>
      </c>
      <c r="E5" s="82">
        <v>2416</v>
      </c>
      <c r="F5" s="82">
        <v>1549</v>
      </c>
      <c r="G5" s="82">
        <v>1562</v>
      </c>
      <c r="H5" s="82">
        <v>4764</v>
      </c>
      <c r="I5" s="8"/>
      <c r="J5" s="18"/>
      <c r="K5" s="21"/>
    </row>
    <row r="6" spans="1:11" ht="24.9" customHeight="1">
      <c r="A6" s="2"/>
      <c r="B6" s="7">
        <v>2</v>
      </c>
      <c r="C6" s="82">
        <v>713</v>
      </c>
      <c r="D6" s="82">
        <v>3080</v>
      </c>
      <c r="E6" s="82">
        <v>14368</v>
      </c>
      <c r="F6" s="82">
        <v>9120</v>
      </c>
      <c r="G6" s="82">
        <v>673</v>
      </c>
      <c r="H6" s="82">
        <v>2052</v>
      </c>
      <c r="I6" s="8"/>
      <c r="J6" s="18"/>
      <c r="K6" s="22"/>
    </row>
    <row r="7" spans="1:11" ht="24.9" customHeight="1">
      <c r="A7" s="2"/>
      <c r="B7" s="7">
        <v>3</v>
      </c>
      <c r="C7" s="82">
        <v>189</v>
      </c>
      <c r="D7" s="82">
        <v>817</v>
      </c>
      <c r="E7" s="82">
        <v>14813</v>
      </c>
      <c r="F7" s="82">
        <v>9405</v>
      </c>
      <c r="G7" s="82">
        <v>978</v>
      </c>
      <c r="H7" s="82">
        <v>2983</v>
      </c>
      <c r="I7" s="8"/>
      <c r="J7" s="18"/>
      <c r="K7" s="21"/>
    </row>
    <row r="8" spans="1:11" ht="24.9" customHeight="1">
      <c r="A8" s="2"/>
      <c r="B8" s="7">
        <v>4</v>
      </c>
      <c r="C8" s="82">
        <v>612</v>
      </c>
      <c r="D8" s="82">
        <v>2644</v>
      </c>
      <c r="E8" s="82">
        <v>10578</v>
      </c>
      <c r="F8" s="82">
        <v>6714</v>
      </c>
      <c r="G8" s="82">
        <v>375</v>
      </c>
      <c r="H8" s="82">
        <v>1144</v>
      </c>
      <c r="I8" s="8"/>
      <c r="J8" s="18"/>
      <c r="K8" s="22"/>
    </row>
    <row r="9" spans="1:11" ht="24.9" customHeight="1">
      <c r="A9" s="2"/>
      <c r="B9" s="7">
        <v>5</v>
      </c>
      <c r="C9" s="18">
        <v>200</v>
      </c>
      <c r="D9" s="18">
        <v>864</v>
      </c>
      <c r="E9" s="18">
        <v>4190</v>
      </c>
      <c r="F9" s="18">
        <v>2674</v>
      </c>
      <c r="G9" s="18">
        <v>0</v>
      </c>
      <c r="H9" s="18">
        <v>0</v>
      </c>
      <c r="I9" s="8"/>
      <c r="J9" s="18"/>
      <c r="K9" s="21"/>
    </row>
    <row r="10" spans="1:11" ht="24.9" customHeight="1">
      <c r="A10" s="2"/>
      <c r="B10" s="7">
        <v>6</v>
      </c>
      <c r="C10" s="18"/>
      <c r="D10" s="18"/>
      <c r="E10" s="18">
        <v>4208</v>
      </c>
      <c r="F10" s="18">
        <v>2687</v>
      </c>
      <c r="G10" s="18">
        <v>284</v>
      </c>
      <c r="H10" s="18">
        <v>866</v>
      </c>
      <c r="I10" s="8"/>
      <c r="J10" s="18"/>
      <c r="K10" s="21"/>
    </row>
    <row r="11" spans="1:11" ht="24.9" customHeight="1">
      <c r="A11" s="2"/>
      <c r="B11" s="7">
        <v>7</v>
      </c>
      <c r="C11" s="18">
        <v>1937</v>
      </c>
      <c r="D11" s="18">
        <v>8368</v>
      </c>
      <c r="E11" s="18">
        <v>17855</v>
      </c>
      <c r="F11" s="18">
        <v>11335</v>
      </c>
      <c r="G11" s="18">
        <v>528</v>
      </c>
      <c r="H11" s="18">
        <v>1610</v>
      </c>
      <c r="I11" s="8"/>
      <c r="J11" s="18"/>
      <c r="K11" s="21"/>
    </row>
    <row r="12" spans="1:11" ht="24.9" customHeight="1">
      <c r="A12" s="2"/>
      <c r="B12" s="7">
        <v>8</v>
      </c>
      <c r="C12" s="18">
        <v>248</v>
      </c>
      <c r="D12" s="18">
        <v>1071</v>
      </c>
      <c r="E12" s="18">
        <v>13062</v>
      </c>
      <c r="F12" s="18">
        <v>8293</v>
      </c>
      <c r="G12" s="18">
        <v>0</v>
      </c>
      <c r="H12" s="18">
        <v>0</v>
      </c>
      <c r="I12" s="8"/>
      <c r="J12" s="18"/>
      <c r="K12" s="19"/>
    </row>
    <row r="13" spans="1:11" ht="24.9" customHeight="1">
      <c r="A13" s="2"/>
      <c r="B13" s="7">
        <v>9</v>
      </c>
      <c r="C13" s="18">
        <v>363</v>
      </c>
      <c r="D13" s="18">
        <v>1568</v>
      </c>
      <c r="E13" s="18">
        <v>11611</v>
      </c>
      <c r="F13" s="18">
        <v>7371</v>
      </c>
      <c r="G13" s="18">
        <v>1092</v>
      </c>
      <c r="H13" s="18">
        <v>3331</v>
      </c>
      <c r="I13" s="8"/>
      <c r="J13" s="18"/>
      <c r="K13" s="22" t="s">
        <v>137</v>
      </c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22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22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2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 t="shared" ref="C18:J18" si="0">SUM(C5:C17)</f>
        <v>5196</v>
      </c>
      <c r="D18" s="25">
        <f t="shared" si="0"/>
        <v>22447</v>
      </c>
      <c r="E18" s="25">
        <f t="shared" si="0"/>
        <v>93101</v>
      </c>
      <c r="F18" s="25">
        <f t="shared" si="0"/>
        <v>59148</v>
      </c>
      <c r="G18" s="25">
        <f t="shared" si="0"/>
        <v>5492</v>
      </c>
      <c r="H18" s="25">
        <f t="shared" si="0"/>
        <v>16750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E14" sqref="E14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0.19921875" customWidth="1"/>
    <col min="6" max="6" width="11.09765625" customWidth="1"/>
    <col min="7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82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82">
        <v>1420</v>
      </c>
      <c r="D5" s="82">
        <v>6134</v>
      </c>
      <c r="E5" s="82">
        <v>44850</v>
      </c>
      <c r="F5" s="82">
        <v>28216</v>
      </c>
      <c r="G5" s="82">
        <v>2510</v>
      </c>
      <c r="H5" s="82">
        <v>7656</v>
      </c>
      <c r="I5" s="8"/>
      <c r="J5" s="18"/>
      <c r="K5" s="22"/>
    </row>
    <row r="6" spans="1:11" ht="24.9" customHeight="1">
      <c r="A6" s="2"/>
      <c r="B6" s="7">
        <v>2</v>
      </c>
      <c r="C6" s="82">
        <v>1090</v>
      </c>
      <c r="D6" s="82">
        <v>4709</v>
      </c>
      <c r="E6" s="82">
        <v>28500</v>
      </c>
      <c r="F6" s="82">
        <v>17930</v>
      </c>
      <c r="G6" s="82">
        <v>1037</v>
      </c>
      <c r="H6" s="82">
        <v>3163</v>
      </c>
      <c r="I6" s="8"/>
      <c r="J6" s="18"/>
      <c r="K6" s="21"/>
    </row>
    <row r="7" spans="1:11" ht="24.9" customHeight="1">
      <c r="A7" s="2"/>
      <c r="B7" s="7">
        <v>3</v>
      </c>
      <c r="C7" s="18">
        <v>1000</v>
      </c>
      <c r="D7" s="18">
        <v>4320</v>
      </c>
      <c r="E7" s="18">
        <v>30267</v>
      </c>
      <c r="F7" s="18">
        <v>19371</v>
      </c>
      <c r="G7" s="18">
        <v>1927</v>
      </c>
      <c r="H7" s="18">
        <v>5877</v>
      </c>
      <c r="I7" s="8"/>
      <c r="J7" s="18"/>
      <c r="K7" s="19"/>
    </row>
    <row r="8" spans="1:11" ht="24.9" customHeight="1">
      <c r="A8" s="2"/>
      <c r="B8" s="7">
        <v>4</v>
      </c>
      <c r="C8" s="82">
        <v>1000</v>
      </c>
      <c r="D8" s="82">
        <v>4320</v>
      </c>
      <c r="E8" s="82">
        <v>17360</v>
      </c>
      <c r="F8" s="82">
        <v>10954</v>
      </c>
      <c r="G8" s="82">
        <v>258</v>
      </c>
      <c r="H8" s="82">
        <v>787</v>
      </c>
      <c r="I8" s="8"/>
      <c r="J8" s="18"/>
      <c r="K8" s="19"/>
    </row>
    <row r="9" spans="1:11" ht="24.9" customHeight="1">
      <c r="A9" s="2"/>
      <c r="B9" s="7">
        <v>5</v>
      </c>
      <c r="C9" s="18">
        <v>571</v>
      </c>
      <c r="D9" s="18">
        <v>2467</v>
      </c>
      <c r="E9" s="18">
        <v>16660</v>
      </c>
      <c r="F9" s="18">
        <v>10481</v>
      </c>
      <c r="G9" s="18">
        <v>445</v>
      </c>
      <c r="H9" s="18">
        <v>1357</v>
      </c>
      <c r="I9" s="8"/>
      <c r="J9" s="18"/>
      <c r="K9" s="22"/>
    </row>
    <row r="10" spans="1:11" ht="24.9" customHeight="1">
      <c r="A10" s="2"/>
      <c r="B10" s="7">
        <v>6</v>
      </c>
      <c r="C10" s="18">
        <v>2708</v>
      </c>
      <c r="D10" s="18">
        <v>11699</v>
      </c>
      <c r="E10" s="18">
        <v>13440</v>
      </c>
      <c r="F10" s="18">
        <v>8506</v>
      </c>
      <c r="G10" s="18"/>
      <c r="H10" s="18"/>
      <c r="I10" s="8"/>
      <c r="J10" s="18"/>
      <c r="K10" s="21"/>
    </row>
    <row r="11" spans="1:11" ht="24.9" customHeight="1">
      <c r="A11" s="2"/>
      <c r="B11" s="7">
        <v>7</v>
      </c>
      <c r="C11" s="18">
        <v>1116</v>
      </c>
      <c r="D11" s="18">
        <v>4821</v>
      </c>
      <c r="E11" s="18">
        <v>28607</v>
      </c>
      <c r="F11" s="18">
        <v>18012</v>
      </c>
      <c r="G11" s="18">
        <v>653</v>
      </c>
      <c r="H11" s="18">
        <v>1992</v>
      </c>
      <c r="I11" s="8"/>
      <c r="J11" s="18"/>
      <c r="K11" s="21"/>
    </row>
    <row r="12" spans="1:11" ht="24.9" customHeight="1">
      <c r="A12" s="2"/>
      <c r="B12" s="7">
        <v>8</v>
      </c>
      <c r="C12" s="18">
        <v>1110</v>
      </c>
      <c r="D12" s="18">
        <v>4774</v>
      </c>
      <c r="E12" s="18">
        <v>34042</v>
      </c>
      <c r="F12" s="18">
        <v>21447</v>
      </c>
      <c r="G12" s="18">
        <v>227</v>
      </c>
      <c r="H12" s="18">
        <v>692</v>
      </c>
      <c r="I12" s="8"/>
      <c r="J12" s="18"/>
      <c r="K12" s="19"/>
    </row>
    <row r="13" spans="1:11" ht="24.9" customHeight="1">
      <c r="A13" s="2"/>
      <c r="B13" s="7">
        <v>9</v>
      </c>
      <c r="C13" s="18">
        <v>939</v>
      </c>
      <c r="D13" s="18">
        <v>4056</v>
      </c>
      <c r="E13" s="18">
        <v>19003</v>
      </c>
      <c r="F13" s="18">
        <v>11972</v>
      </c>
      <c r="G13" s="18">
        <v>1837</v>
      </c>
      <c r="H13" s="18">
        <v>5603</v>
      </c>
      <c r="I13" s="8"/>
      <c r="J13" s="18"/>
      <c r="K13" s="21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22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22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10954</v>
      </c>
      <c r="D18" s="25">
        <f t="shared" ref="D18:J18" si="0">SUM(D5:D17)</f>
        <v>47300</v>
      </c>
      <c r="E18" s="25">
        <f t="shared" si="0"/>
        <v>232729</v>
      </c>
      <c r="F18" s="25">
        <f t="shared" si="0"/>
        <v>146889</v>
      </c>
      <c r="G18" s="25">
        <f t="shared" si="0"/>
        <v>8894</v>
      </c>
      <c r="H18" s="25">
        <f t="shared" si="0"/>
        <v>27127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K13" sqref="K13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0.59765625" customWidth="1"/>
    <col min="5" max="5" width="11.5" customWidth="1"/>
    <col min="6" max="6" width="11.3984375" customWidth="1"/>
    <col min="7" max="7" width="10.3984375" customWidth="1"/>
    <col min="8" max="8" width="10.8984375" customWidth="1"/>
    <col min="9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83</v>
      </c>
      <c r="C2" s="3"/>
      <c r="D2" s="3"/>
      <c r="E2" s="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1031</v>
      </c>
      <c r="D5" s="18">
        <v>5495</v>
      </c>
      <c r="E5" s="18">
        <v>54310</v>
      </c>
      <c r="F5" s="18">
        <v>34168</v>
      </c>
      <c r="G5" s="18">
        <v>2195</v>
      </c>
      <c r="H5" s="18">
        <v>6694</v>
      </c>
      <c r="I5" s="8"/>
      <c r="J5" s="18"/>
      <c r="K5" s="22" t="s">
        <v>84</v>
      </c>
    </row>
    <row r="6" spans="1:11" ht="24.9" customHeight="1">
      <c r="A6" s="2"/>
      <c r="B6" s="7">
        <v>2</v>
      </c>
      <c r="C6" s="18">
        <v>656</v>
      </c>
      <c r="D6" s="18">
        <v>3753</v>
      </c>
      <c r="E6" s="18">
        <v>39950</v>
      </c>
      <c r="F6" s="18">
        <v>25134</v>
      </c>
      <c r="G6" s="18">
        <v>2242</v>
      </c>
      <c r="H6" s="18">
        <v>6838</v>
      </c>
      <c r="I6" s="8"/>
      <c r="J6" s="18"/>
      <c r="K6" s="22" t="s">
        <v>85</v>
      </c>
    </row>
    <row r="7" spans="1:11" ht="24.9" customHeight="1">
      <c r="A7" s="2"/>
      <c r="B7" s="7">
        <v>3</v>
      </c>
      <c r="C7" s="18">
        <v>759</v>
      </c>
      <c r="D7" s="18">
        <v>3279</v>
      </c>
      <c r="E7" s="18">
        <v>35880</v>
      </c>
      <c r="F7" s="18">
        <v>22573</v>
      </c>
      <c r="G7" s="18">
        <v>1226</v>
      </c>
      <c r="H7" s="18">
        <v>3739</v>
      </c>
      <c r="I7" s="8"/>
      <c r="J7" s="18"/>
      <c r="K7" s="21"/>
    </row>
    <row r="8" spans="1:11" ht="24.9" customHeight="1">
      <c r="A8" s="2"/>
      <c r="B8" s="7">
        <v>4</v>
      </c>
      <c r="C8" s="18">
        <v>517</v>
      </c>
      <c r="D8" s="18">
        <v>2233</v>
      </c>
      <c r="E8" s="18">
        <v>26010</v>
      </c>
      <c r="F8" s="18">
        <v>16525</v>
      </c>
      <c r="G8" s="18">
        <v>1933</v>
      </c>
      <c r="H8" s="18">
        <v>5896</v>
      </c>
      <c r="I8" s="8"/>
      <c r="J8" s="18"/>
      <c r="K8" s="22"/>
    </row>
    <row r="9" spans="1:11" ht="24.9" customHeight="1">
      <c r="A9" s="2"/>
      <c r="B9" s="7">
        <v>5</v>
      </c>
      <c r="C9" s="18">
        <v>827</v>
      </c>
      <c r="D9" s="18">
        <v>3573</v>
      </c>
      <c r="E9" s="18">
        <v>23770</v>
      </c>
      <c r="F9" s="18">
        <v>15114</v>
      </c>
      <c r="G9" s="18">
        <v>515</v>
      </c>
      <c r="H9" s="18">
        <v>1571</v>
      </c>
      <c r="I9" s="8"/>
      <c r="J9" s="18"/>
      <c r="K9" s="22"/>
    </row>
    <row r="10" spans="1:11" ht="24.9" customHeight="1">
      <c r="A10" s="2"/>
      <c r="B10" s="7">
        <v>6</v>
      </c>
      <c r="C10" s="18">
        <v>411</v>
      </c>
      <c r="D10" s="18">
        <v>6824</v>
      </c>
      <c r="E10" s="18">
        <v>17150</v>
      </c>
      <c r="F10" s="18">
        <v>11082</v>
      </c>
      <c r="G10" s="18">
        <v>451</v>
      </c>
      <c r="H10" s="18">
        <v>1375</v>
      </c>
      <c r="I10" s="8"/>
      <c r="J10" s="18"/>
      <c r="K10" s="22" t="s">
        <v>134</v>
      </c>
    </row>
    <row r="11" spans="1:11" ht="24.9" customHeight="1">
      <c r="A11" s="2"/>
      <c r="B11" s="7">
        <v>7</v>
      </c>
      <c r="C11" s="18">
        <v>615</v>
      </c>
      <c r="D11" s="18">
        <v>2657</v>
      </c>
      <c r="E11" s="18">
        <v>44600</v>
      </c>
      <c r="F11" s="18">
        <v>28059</v>
      </c>
      <c r="G11" s="18">
        <v>809</v>
      </c>
      <c r="H11" s="18">
        <v>2468</v>
      </c>
      <c r="I11" s="8"/>
      <c r="J11" s="18"/>
      <c r="K11" s="22"/>
    </row>
    <row r="12" spans="1:11" ht="24.9" customHeight="1">
      <c r="A12" s="2"/>
      <c r="B12" s="7">
        <v>8</v>
      </c>
      <c r="C12" s="18">
        <v>479</v>
      </c>
      <c r="D12" s="18">
        <v>2993</v>
      </c>
      <c r="E12" s="18">
        <v>45930</v>
      </c>
      <c r="F12" s="18">
        <v>28896</v>
      </c>
      <c r="G12" s="18"/>
      <c r="H12" s="18"/>
      <c r="I12" s="8"/>
      <c r="J12" s="18"/>
      <c r="K12" s="22" t="s">
        <v>135</v>
      </c>
    </row>
    <row r="13" spans="1:11" ht="24.9" customHeight="1">
      <c r="A13" s="2"/>
      <c r="B13" s="7">
        <v>9</v>
      </c>
      <c r="C13" s="18">
        <v>185</v>
      </c>
      <c r="D13" s="18">
        <v>1620</v>
      </c>
      <c r="E13" s="18">
        <v>33300</v>
      </c>
      <c r="F13" s="18">
        <v>21005</v>
      </c>
      <c r="G13" s="18">
        <v>323</v>
      </c>
      <c r="H13" s="18">
        <v>985</v>
      </c>
      <c r="I13" s="8"/>
      <c r="J13" s="18"/>
      <c r="K13" s="22" t="s">
        <v>136</v>
      </c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22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22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2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5480</v>
      </c>
      <c r="D18" s="25">
        <f>SUM(D5:D17)</f>
        <v>32427</v>
      </c>
      <c r="E18" s="25">
        <f t="shared" ref="E18:J18" si="0">SUM(E5:E17)</f>
        <v>320900</v>
      </c>
      <c r="F18" s="25">
        <f t="shared" si="0"/>
        <v>202556</v>
      </c>
      <c r="G18" s="25">
        <f t="shared" si="0"/>
        <v>9694</v>
      </c>
      <c r="H18" s="25">
        <f t="shared" si="0"/>
        <v>29566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  <row r="27" spans="1:11">
      <c r="F27" s="26"/>
    </row>
  </sheetData>
  <mergeCells count="9">
    <mergeCell ref="B1:K1"/>
    <mergeCell ref="C3:D3"/>
    <mergeCell ref="E3:F3"/>
    <mergeCell ref="G3:H3"/>
    <mergeCell ref="I3:J3"/>
    <mergeCell ref="G19:H19"/>
    <mergeCell ref="J19:K19"/>
    <mergeCell ref="B3:B4"/>
    <mergeCell ref="K3:K4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H15" sqref="H15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0.19921875" customWidth="1"/>
    <col min="6" max="6" width="11.09765625" customWidth="1"/>
    <col min="7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86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2125</v>
      </c>
      <c r="D5" s="18">
        <v>9180</v>
      </c>
      <c r="E5" s="18">
        <v>40545</v>
      </c>
      <c r="F5" s="18">
        <v>25508</v>
      </c>
      <c r="G5" s="18">
        <v>800</v>
      </c>
      <c r="H5" s="18">
        <v>3256</v>
      </c>
      <c r="I5" s="8"/>
      <c r="J5" s="18"/>
      <c r="K5" s="19"/>
    </row>
    <row r="6" spans="1:11" ht="24.9" customHeight="1">
      <c r="A6" s="2"/>
      <c r="B6" s="7">
        <v>2</v>
      </c>
      <c r="C6" s="18">
        <v>3364</v>
      </c>
      <c r="D6" s="18">
        <v>14532</v>
      </c>
      <c r="E6" s="18">
        <v>33615</v>
      </c>
      <c r="F6" s="18">
        <v>21157</v>
      </c>
      <c r="G6" s="18">
        <v>600</v>
      </c>
      <c r="H6" s="18">
        <v>2682</v>
      </c>
      <c r="I6" s="8"/>
      <c r="J6" s="18"/>
      <c r="K6" s="19"/>
    </row>
    <row r="7" spans="1:11" ht="24.9" customHeight="1">
      <c r="A7" s="2"/>
      <c r="B7" s="7">
        <v>3</v>
      </c>
      <c r="C7" s="18">
        <v>704</v>
      </c>
      <c r="D7" s="18">
        <v>3041</v>
      </c>
      <c r="E7" s="18">
        <v>41265</v>
      </c>
      <c r="F7" s="18">
        <v>26013</v>
      </c>
      <c r="G7" s="18">
        <v>700</v>
      </c>
      <c r="H7" s="18">
        <v>3129</v>
      </c>
      <c r="I7" s="8"/>
      <c r="J7" s="18"/>
      <c r="K7" s="19"/>
    </row>
    <row r="8" spans="1:11" ht="24.9" customHeight="1">
      <c r="A8" s="2"/>
      <c r="B8" s="7">
        <v>4</v>
      </c>
      <c r="C8" s="18">
        <v>0</v>
      </c>
      <c r="D8" s="18">
        <v>0</v>
      </c>
      <c r="E8" s="18">
        <v>26625</v>
      </c>
      <c r="F8" s="18">
        <v>16815</v>
      </c>
      <c r="G8" s="18">
        <v>500</v>
      </c>
      <c r="H8" s="18">
        <v>2235</v>
      </c>
      <c r="I8" s="8"/>
      <c r="J8" s="18"/>
      <c r="K8" s="19"/>
    </row>
    <row r="9" spans="1:11" ht="24.9" customHeight="1">
      <c r="A9" s="2"/>
      <c r="B9" s="7">
        <v>5</v>
      </c>
      <c r="C9" s="18">
        <v>0</v>
      </c>
      <c r="D9" s="18">
        <v>0</v>
      </c>
      <c r="E9" s="18">
        <v>18660</v>
      </c>
      <c r="F9" s="18">
        <v>11890</v>
      </c>
      <c r="G9" s="18">
        <v>0</v>
      </c>
      <c r="H9" s="18">
        <v>0</v>
      </c>
      <c r="I9" s="8"/>
      <c r="J9" s="18"/>
      <c r="K9" s="19"/>
    </row>
    <row r="10" spans="1:11" ht="24.9" customHeight="1">
      <c r="A10" s="2"/>
      <c r="B10" s="7">
        <v>6</v>
      </c>
      <c r="C10" s="18">
        <v>827</v>
      </c>
      <c r="D10" s="18">
        <v>3572</v>
      </c>
      <c r="E10" s="18">
        <v>20595</v>
      </c>
      <c r="F10" s="18">
        <v>13086</v>
      </c>
      <c r="G10" s="18">
        <v>292</v>
      </c>
      <c r="H10" s="18">
        <v>1305</v>
      </c>
      <c r="I10" s="8"/>
      <c r="J10" s="18"/>
      <c r="K10" s="19"/>
    </row>
    <row r="11" spans="1:11" ht="24.9" customHeight="1">
      <c r="A11" s="2"/>
      <c r="B11" s="7">
        <v>7</v>
      </c>
      <c r="C11" s="18">
        <v>614</v>
      </c>
      <c r="D11" s="18">
        <v>2652</v>
      </c>
      <c r="E11" s="18">
        <v>48960</v>
      </c>
      <c r="F11" s="18">
        <v>30892</v>
      </c>
      <c r="G11" s="18"/>
      <c r="H11" s="18"/>
      <c r="I11" s="8"/>
      <c r="J11" s="18"/>
      <c r="K11" s="21"/>
    </row>
    <row r="12" spans="1:11" ht="24.9" customHeight="1">
      <c r="A12" s="2"/>
      <c r="B12" s="7">
        <v>8</v>
      </c>
      <c r="C12" s="18">
        <v>408</v>
      </c>
      <c r="D12" s="18">
        <v>1763</v>
      </c>
      <c r="E12" s="18">
        <v>38490</v>
      </c>
      <c r="F12" s="18">
        <v>24215</v>
      </c>
      <c r="G12" s="18"/>
      <c r="H12" s="18"/>
      <c r="I12" s="8"/>
      <c r="J12" s="18"/>
      <c r="K12" s="19"/>
    </row>
    <row r="13" spans="1:11" ht="24.9" customHeight="1">
      <c r="A13" s="2"/>
      <c r="B13" s="7">
        <v>9</v>
      </c>
      <c r="C13" s="18">
        <v>384</v>
      </c>
      <c r="D13" s="18">
        <v>1659</v>
      </c>
      <c r="E13" s="18">
        <v>34905</v>
      </c>
      <c r="F13" s="18">
        <v>21959</v>
      </c>
      <c r="G13" s="18">
        <v>1217</v>
      </c>
      <c r="H13" s="18">
        <v>4896</v>
      </c>
      <c r="I13" s="8"/>
      <c r="J13" s="18"/>
      <c r="K13" s="22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19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19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33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57">
        <f>SUM(C5:C17)</f>
        <v>8426</v>
      </c>
      <c r="D18" s="57">
        <f t="shared" ref="D18:J18" si="0">SUM(D5:D17)</f>
        <v>36399</v>
      </c>
      <c r="E18" s="57">
        <f t="shared" si="0"/>
        <v>303660</v>
      </c>
      <c r="F18" s="57">
        <f t="shared" si="0"/>
        <v>191535</v>
      </c>
      <c r="G18" s="57">
        <f t="shared" si="0"/>
        <v>4109</v>
      </c>
      <c r="H18" s="57">
        <f t="shared" si="0"/>
        <v>17503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74</v>
      </c>
      <c r="H19" s="126"/>
      <c r="J19" s="128" t="s">
        <v>75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M19" sqref="M19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2.09765625" customWidth="1"/>
    <col min="6" max="6" width="10.3984375" customWidth="1"/>
    <col min="7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4" t="s">
        <v>87</v>
      </c>
      <c r="D2" s="134"/>
      <c r="E2" s="134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1459</v>
      </c>
      <c r="D5" s="18">
        <v>6303</v>
      </c>
      <c r="E5" s="18">
        <v>25189</v>
      </c>
      <c r="F5" s="18">
        <v>16121</v>
      </c>
      <c r="G5" s="18">
        <v>1251</v>
      </c>
      <c r="H5" s="18">
        <v>3816</v>
      </c>
      <c r="I5" s="8"/>
      <c r="J5" s="18"/>
      <c r="K5" s="21"/>
    </row>
    <row r="6" spans="1:11" ht="24.9" customHeight="1">
      <c r="A6" s="2"/>
      <c r="B6" s="7">
        <v>2</v>
      </c>
      <c r="C6" s="18">
        <v>1417</v>
      </c>
      <c r="D6" s="18">
        <v>6121</v>
      </c>
      <c r="E6" s="18">
        <v>19531</v>
      </c>
      <c r="F6" s="18">
        <v>12500</v>
      </c>
      <c r="G6" s="18">
        <v>252</v>
      </c>
      <c r="H6" s="18">
        <v>769</v>
      </c>
      <c r="I6" s="8"/>
      <c r="J6" s="18"/>
      <c r="K6" s="22"/>
    </row>
    <row r="7" spans="1:11" ht="24.9" customHeight="1">
      <c r="A7" s="2"/>
      <c r="B7" s="7">
        <v>3</v>
      </c>
      <c r="C7" s="18">
        <v>13176</v>
      </c>
      <c r="D7" s="18">
        <v>56922</v>
      </c>
      <c r="E7" s="18">
        <v>18606</v>
      </c>
      <c r="F7" s="18">
        <v>11908</v>
      </c>
      <c r="G7" s="18"/>
      <c r="H7" s="18"/>
      <c r="I7" s="8"/>
      <c r="J7" s="18"/>
      <c r="K7" s="22" t="s">
        <v>88</v>
      </c>
    </row>
    <row r="8" spans="1:11" ht="24.9" customHeight="1">
      <c r="A8" s="2"/>
      <c r="B8" s="7">
        <v>4</v>
      </c>
      <c r="C8" s="18">
        <v>3955</v>
      </c>
      <c r="D8" s="18">
        <v>17085</v>
      </c>
      <c r="E8" s="18">
        <v>11806</v>
      </c>
      <c r="F8" s="18">
        <v>7556</v>
      </c>
      <c r="G8" s="18">
        <v>1006</v>
      </c>
      <c r="H8" s="18">
        <v>3068</v>
      </c>
      <c r="I8" s="8"/>
      <c r="J8" s="18"/>
      <c r="K8" s="22"/>
    </row>
    <row r="9" spans="1:11" ht="24.9" customHeight="1">
      <c r="A9" s="2"/>
      <c r="B9" s="7">
        <v>5</v>
      </c>
      <c r="C9" s="18">
        <v>2340</v>
      </c>
      <c r="D9" s="18">
        <v>10113</v>
      </c>
      <c r="E9" s="18">
        <v>7571</v>
      </c>
      <c r="F9" s="18">
        <v>4846</v>
      </c>
      <c r="G9" s="18"/>
      <c r="H9" s="18"/>
      <c r="I9" s="8"/>
      <c r="J9" s="18"/>
      <c r="K9" s="21"/>
    </row>
    <row r="10" spans="1:11" ht="24.9" customHeight="1">
      <c r="A10" s="2"/>
      <c r="B10" s="7">
        <v>6</v>
      </c>
      <c r="C10" s="18">
        <v>32270</v>
      </c>
      <c r="D10" s="18">
        <v>139405</v>
      </c>
      <c r="E10" s="18">
        <v>10206</v>
      </c>
      <c r="F10" s="18">
        <v>6532</v>
      </c>
      <c r="G10" s="18">
        <v>427</v>
      </c>
      <c r="H10" s="18">
        <v>1302</v>
      </c>
      <c r="I10" s="8"/>
      <c r="J10" s="18"/>
      <c r="K10" s="21" t="s">
        <v>89</v>
      </c>
    </row>
    <row r="11" spans="1:11" ht="24.9" customHeight="1">
      <c r="A11" s="2"/>
      <c r="B11" s="7">
        <v>7</v>
      </c>
      <c r="C11" s="18">
        <v>3659</v>
      </c>
      <c r="D11" s="18">
        <v>15807</v>
      </c>
      <c r="E11" s="18">
        <v>6611</v>
      </c>
      <c r="F11" s="18">
        <v>4231</v>
      </c>
      <c r="G11" s="18"/>
      <c r="H11" s="18"/>
      <c r="I11" s="8"/>
      <c r="J11" s="18"/>
      <c r="K11" s="21"/>
    </row>
    <row r="12" spans="1:11" ht="24.9" customHeight="1">
      <c r="A12" s="2"/>
      <c r="B12" s="7">
        <v>8</v>
      </c>
      <c r="C12" s="32">
        <v>2067</v>
      </c>
      <c r="D12" s="32">
        <v>8924</v>
      </c>
      <c r="E12" s="18">
        <v>25013</v>
      </c>
      <c r="F12" s="18">
        <v>16008</v>
      </c>
      <c r="G12" s="32">
        <v>462</v>
      </c>
      <c r="H12" s="32">
        <v>1409</v>
      </c>
      <c r="I12" s="8"/>
      <c r="J12" s="18"/>
      <c r="K12" s="19"/>
    </row>
    <row r="13" spans="1:11" ht="24.9" customHeight="1">
      <c r="A13" s="2"/>
      <c r="B13" s="7">
        <v>9</v>
      </c>
      <c r="C13" s="18">
        <v>546</v>
      </c>
      <c r="D13" s="18">
        <v>2359</v>
      </c>
      <c r="E13" s="18">
        <v>17169</v>
      </c>
      <c r="F13" s="18">
        <v>10988</v>
      </c>
      <c r="G13" s="18">
        <v>39</v>
      </c>
      <c r="H13" s="18">
        <v>119</v>
      </c>
      <c r="I13" s="8"/>
      <c r="J13" s="18"/>
      <c r="K13" s="21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21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22"/>
    </row>
    <row r="16" spans="1:11" ht="24.9" customHeight="1">
      <c r="A16" s="2"/>
      <c r="B16" s="7">
        <v>12</v>
      </c>
      <c r="C16" s="39"/>
      <c r="D16" s="39"/>
      <c r="E16" s="18"/>
      <c r="F16" s="18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60889</v>
      </c>
      <c r="D18" s="25">
        <f t="shared" ref="D18:J18" si="0">SUM(D5:D17)</f>
        <v>263039</v>
      </c>
      <c r="E18" s="25">
        <f t="shared" si="0"/>
        <v>141702</v>
      </c>
      <c r="F18" s="25">
        <f t="shared" si="0"/>
        <v>90690</v>
      </c>
      <c r="G18" s="25">
        <f t="shared" si="0"/>
        <v>3437</v>
      </c>
      <c r="H18" s="25">
        <f t="shared" si="0"/>
        <v>10483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90</v>
      </c>
      <c r="H19" s="126"/>
      <c r="J19" s="128" t="s">
        <v>68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tabColor rgb="FFFFFFCC"/>
  </sheetPr>
  <dimension ref="A1:K27"/>
  <sheetViews>
    <sheetView topLeftCell="B1" zoomScale="90" workbookViewId="0">
      <selection activeCell="G14" sqref="G14"/>
    </sheetView>
  </sheetViews>
  <sheetFormatPr defaultRowHeight="15.6"/>
  <cols>
    <col min="1" max="1" width="4.69921875" customWidth="1"/>
    <col min="2" max="2" width="8.09765625" style="1" customWidth="1"/>
    <col min="3" max="10" width="10.5" customWidth="1"/>
    <col min="11" max="11" width="27.5" customWidth="1"/>
    <col min="14" max="14" width="12.59765625" bestFit="1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26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932</v>
      </c>
      <c r="D5" s="18">
        <v>4815</v>
      </c>
      <c r="E5" s="18">
        <v>14763</v>
      </c>
      <c r="F5" s="18">
        <v>9289</v>
      </c>
      <c r="G5" s="18">
        <v>1749</v>
      </c>
      <c r="H5" s="18">
        <v>5334</v>
      </c>
      <c r="I5" s="18"/>
      <c r="J5" s="18"/>
      <c r="K5" s="34" t="s">
        <v>132</v>
      </c>
    </row>
    <row r="6" spans="1:11" ht="24.9" customHeight="1">
      <c r="A6" s="2"/>
      <c r="B6" s="7">
        <v>2</v>
      </c>
      <c r="C6" s="88">
        <v>411</v>
      </c>
      <c r="D6" s="88">
        <v>1776</v>
      </c>
      <c r="E6" s="18">
        <v>15390</v>
      </c>
      <c r="F6" s="18">
        <v>9682</v>
      </c>
      <c r="G6" s="66">
        <v>360</v>
      </c>
      <c r="H6" s="66">
        <v>1098</v>
      </c>
      <c r="I6" s="18"/>
      <c r="J6" s="18"/>
      <c r="K6" s="21"/>
    </row>
    <row r="7" spans="1:11" ht="24.9" customHeight="1">
      <c r="A7" s="2"/>
      <c r="B7" s="7">
        <v>3</v>
      </c>
      <c r="C7" s="18">
        <v>380</v>
      </c>
      <c r="D7" s="18">
        <v>1642</v>
      </c>
      <c r="E7" s="18">
        <v>95</v>
      </c>
      <c r="F7" s="18">
        <v>61</v>
      </c>
      <c r="G7" s="18">
        <v>1433</v>
      </c>
      <c r="H7" s="18">
        <v>4371</v>
      </c>
      <c r="I7" s="18"/>
      <c r="J7" s="18"/>
      <c r="K7" s="21"/>
    </row>
    <row r="8" spans="1:11" ht="24.9" customHeight="1">
      <c r="A8" s="2"/>
      <c r="B8" s="7">
        <v>4</v>
      </c>
      <c r="C8" s="66">
        <v>0</v>
      </c>
      <c r="D8" s="66">
        <v>0</v>
      </c>
      <c r="E8" s="18">
        <v>90</v>
      </c>
      <c r="F8" s="18">
        <v>58</v>
      </c>
      <c r="G8" s="18">
        <v>21</v>
      </c>
      <c r="H8" s="18">
        <v>64</v>
      </c>
      <c r="I8" s="18"/>
      <c r="J8" s="18"/>
      <c r="K8" s="21"/>
    </row>
    <row r="9" spans="1:11" ht="24.9" customHeight="1">
      <c r="A9" s="2"/>
      <c r="B9" s="7">
        <v>5</v>
      </c>
      <c r="C9" s="66">
        <v>0</v>
      </c>
      <c r="D9" s="66">
        <v>0</v>
      </c>
      <c r="E9" s="18">
        <v>0</v>
      </c>
      <c r="F9" s="18">
        <v>0</v>
      </c>
      <c r="G9" s="66">
        <v>0</v>
      </c>
      <c r="H9" s="66">
        <v>0</v>
      </c>
      <c r="I9" s="18"/>
      <c r="J9" s="18"/>
      <c r="K9" s="21"/>
    </row>
    <row r="10" spans="1:11" ht="24.9" customHeight="1">
      <c r="A10" s="2"/>
      <c r="B10" s="7">
        <v>6</v>
      </c>
      <c r="C10" s="88">
        <v>429</v>
      </c>
      <c r="D10" s="88">
        <v>1853</v>
      </c>
      <c r="E10" s="89">
        <v>20421</v>
      </c>
      <c r="F10" s="89">
        <v>12847</v>
      </c>
      <c r="G10" s="66">
        <v>0</v>
      </c>
      <c r="H10" s="66">
        <v>0</v>
      </c>
      <c r="I10" s="18"/>
      <c r="J10" s="18"/>
      <c r="K10" s="21"/>
    </row>
    <row r="11" spans="1:11" ht="24.9" customHeight="1">
      <c r="A11" s="2"/>
      <c r="B11" s="7">
        <v>7</v>
      </c>
      <c r="C11" s="18">
        <v>323</v>
      </c>
      <c r="D11" s="18">
        <v>1395</v>
      </c>
      <c r="E11" s="18">
        <v>16216</v>
      </c>
      <c r="F11" s="18">
        <v>10217</v>
      </c>
      <c r="G11" s="18">
        <v>425</v>
      </c>
      <c r="H11" s="18">
        <v>1296</v>
      </c>
      <c r="I11" s="18"/>
      <c r="J11" s="18"/>
      <c r="K11" s="21"/>
    </row>
    <row r="12" spans="1:11" ht="24.9" customHeight="1">
      <c r="A12" s="2"/>
      <c r="B12" s="7">
        <v>8</v>
      </c>
      <c r="C12" s="18">
        <v>161</v>
      </c>
      <c r="D12" s="18">
        <v>696</v>
      </c>
      <c r="E12" s="18">
        <v>14115</v>
      </c>
      <c r="F12" s="18">
        <v>8924</v>
      </c>
      <c r="G12" s="18">
        <v>529</v>
      </c>
      <c r="H12" s="18">
        <v>1613</v>
      </c>
      <c r="I12" s="18"/>
      <c r="J12" s="18"/>
      <c r="K12" s="19"/>
    </row>
    <row r="13" spans="1:11" ht="24.9" customHeight="1">
      <c r="A13" s="2"/>
      <c r="B13" s="7">
        <v>9</v>
      </c>
      <c r="C13" s="18">
        <v>168</v>
      </c>
      <c r="D13" s="18">
        <v>726</v>
      </c>
      <c r="E13" s="18">
        <v>11052</v>
      </c>
      <c r="F13" s="18">
        <v>6954</v>
      </c>
      <c r="G13" s="18">
        <v>13</v>
      </c>
      <c r="H13" s="18">
        <v>40</v>
      </c>
      <c r="I13" s="18"/>
      <c r="J13" s="18"/>
      <c r="K13" s="21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18"/>
      <c r="J14" s="18"/>
      <c r="K14" s="21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18"/>
      <c r="J15" s="18"/>
      <c r="K15" s="19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18"/>
      <c r="J16" s="18"/>
      <c r="K16" s="19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18"/>
      <c r="J17" s="18"/>
      <c r="K17" s="21"/>
    </row>
    <row r="18" spans="1:11" ht="28.5" customHeight="1">
      <c r="A18" s="2"/>
      <c r="B18" s="12" t="s">
        <v>56</v>
      </c>
      <c r="C18" s="25">
        <f>SUM(C5:C17)</f>
        <v>2804</v>
      </c>
      <c r="D18" s="25">
        <f t="shared" ref="D18:J18" si="0">SUM(D5:D17)</f>
        <v>12903</v>
      </c>
      <c r="E18" s="25">
        <f t="shared" si="0"/>
        <v>92142</v>
      </c>
      <c r="F18" s="25">
        <f t="shared" si="0"/>
        <v>58032</v>
      </c>
      <c r="G18" s="25">
        <f t="shared" si="0"/>
        <v>4530</v>
      </c>
      <c r="H18" s="25">
        <f t="shared" si="0"/>
        <v>13816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8" t="s">
        <v>68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K14" sqref="K14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0.69921875" customWidth="1"/>
    <col min="5" max="6" width="11.19921875" bestFit="1" customWidth="1"/>
    <col min="7" max="7" width="10.69921875" customWidth="1"/>
    <col min="8" max="8" width="10.59765625" customWidth="1"/>
    <col min="9" max="10" width="9.59765625" customWidth="1"/>
    <col min="11" max="11" width="27.5" customWidth="1"/>
    <col min="13" max="13" width="12.59765625" bestFit="1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27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530</v>
      </c>
      <c r="D5" s="18">
        <v>3176</v>
      </c>
      <c r="E5" s="18">
        <v>13269</v>
      </c>
      <c r="F5" s="18">
        <v>8505</v>
      </c>
      <c r="G5" s="18">
        <v>1149</v>
      </c>
      <c r="H5" s="18">
        <v>3505</v>
      </c>
      <c r="I5" s="18"/>
      <c r="J5" s="18"/>
      <c r="K5" s="21"/>
    </row>
    <row r="6" spans="1:11" ht="24.9" customHeight="1">
      <c r="A6" s="2"/>
      <c r="B6" s="7">
        <v>2</v>
      </c>
      <c r="C6" s="18">
        <v>366</v>
      </c>
      <c r="D6" s="18">
        <v>2193</v>
      </c>
      <c r="E6" s="18">
        <v>14434</v>
      </c>
      <c r="F6" s="18">
        <v>9216</v>
      </c>
      <c r="G6" s="18">
        <v>301</v>
      </c>
      <c r="H6" s="18">
        <v>918</v>
      </c>
      <c r="I6" s="18"/>
      <c r="J6" s="18"/>
      <c r="K6" s="21"/>
    </row>
    <row r="7" spans="1:11" ht="24.9" customHeight="1">
      <c r="A7" s="2"/>
      <c r="B7" s="7">
        <v>3</v>
      </c>
      <c r="C7" s="59">
        <v>335</v>
      </c>
      <c r="D7" s="59">
        <v>2008</v>
      </c>
      <c r="E7" s="59">
        <v>14434</v>
      </c>
      <c r="F7" s="59">
        <v>9216</v>
      </c>
      <c r="G7" s="59">
        <v>765</v>
      </c>
      <c r="H7" s="59">
        <v>2333</v>
      </c>
      <c r="I7" s="18"/>
      <c r="J7" s="18"/>
      <c r="K7" s="21"/>
    </row>
    <row r="8" spans="1:11" ht="24.9" customHeight="1">
      <c r="A8" s="2"/>
      <c r="B8" s="7">
        <v>4</v>
      </c>
      <c r="C8" s="59">
        <v>296</v>
      </c>
      <c r="D8" s="59">
        <v>1774</v>
      </c>
      <c r="E8" s="59">
        <v>8946</v>
      </c>
      <c r="F8" s="59">
        <v>6073</v>
      </c>
      <c r="G8" s="59">
        <v>0</v>
      </c>
      <c r="H8" s="59">
        <v>0</v>
      </c>
      <c r="I8" s="18"/>
      <c r="J8" s="18"/>
      <c r="K8" s="87"/>
    </row>
    <row r="9" spans="1:11" ht="24.9" customHeight="1">
      <c r="A9" s="2"/>
      <c r="B9" s="7">
        <v>5</v>
      </c>
      <c r="C9" s="18">
        <v>106</v>
      </c>
      <c r="D9" s="18">
        <v>635</v>
      </c>
      <c r="E9" s="18">
        <v>4018</v>
      </c>
      <c r="F9" s="18">
        <v>3714</v>
      </c>
      <c r="G9" s="59">
        <v>0</v>
      </c>
      <c r="H9" s="59">
        <v>0</v>
      </c>
      <c r="I9" s="18"/>
      <c r="J9" s="18"/>
      <c r="K9" s="21"/>
    </row>
    <row r="10" spans="1:11" ht="24.9" customHeight="1">
      <c r="A10" s="2"/>
      <c r="B10" s="7">
        <v>6</v>
      </c>
      <c r="C10" s="59">
        <v>92</v>
      </c>
      <c r="D10" s="59">
        <v>552</v>
      </c>
      <c r="E10" s="86">
        <v>4051</v>
      </c>
      <c r="F10" s="59">
        <v>3745</v>
      </c>
      <c r="G10" s="59">
        <v>0</v>
      </c>
      <c r="H10" s="59">
        <v>0</v>
      </c>
      <c r="I10" s="30"/>
      <c r="J10" s="30"/>
      <c r="K10" s="21"/>
    </row>
    <row r="11" spans="1:11" ht="24.9" customHeight="1">
      <c r="A11" s="2"/>
      <c r="B11" s="7">
        <v>7</v>
      </c>
      <c r="C11" s="59">
        <v>142</v>
      </c>
      <c r="D11" s="59">
        <v>766</v>
      </c>
      <c r="E11" s="86">
        <v>12262</v>
      </c>
      <c r="F11" s="59">
        <v>7899</v>
      </c>
      <c r="G11" s="59">
        <v>0</v>
      </c>
      <c r="H11" s="59">
        <v>0</v>
      </c>
      <c r="I11" s="8"/>
      <c r="J11" s="8"/>
      <c r="K11" s="21"/>
    </row>
    <row r="12" spans="1:11" ht="24.9" customHeight="1">
      <c r="A12" s="2"/>
      <c r="B12" s="7">
        <v>8</v>
      </c>
      <c r="C12" s="59">
        <v>250</v>
      </c>
      <c r="D12" s="59">
        <v>1348</v>
      </c>
      <c r="E12" s="59">
        <v>9278</v>
      </c>
      <c r="F12" s="59">
        <v>6210</v>
      </c>
      <c r="G12" s="59">
        <v>0</v>
      </c>
      <c r="H12" s="59">
        <v>0</v>
      </c>
      <c r="I12" s="8"/>
      <c r="J12" s="8"/>
      <c r="K12" s="19"/>
    </row>
    <row r="13" spans="1:11" ht="24.9" customHeight="1">
      <c r="A13" s="2"/>
      <c r="B13" s="7">
        <v>9</v>
      </c>
      <c r="C13" s="59">
        <v>38</v>
      </c>
      <c r="D13" s="59">
        <v>205</v>
      </c>
      <c r="E13" s="59">
        <v>15949</v>
      </c>
      <c r="F13" s="59">
        <v>10297</v>
      </c>
      <c r="G13" s="59">
        <v>0</v>
      </c>
      <c r="H13" s="59">
        <v>0</v>
      </c>
      <c r="I13" s="8"/>
      <c r="J13" s="8"/>
      <c r="K13" s="22" t="s">
        <v>138</v>
      </c>
    </row>
    <row r="14" spans="1:11" ht="24.9" customHeight="1">
      <c r="A14" s="2"/>
      <c r="B14" s="7">
        <v>10</v>
      </c>
      <c r="C14" s="59"/>
      <c r="D14" s="59"/>
      <c r="E14" s="86"/>
      <c r="F14" s="59"/>
      <c r="G14" s="59"/>
      <c r="H14" s="59"/>
      <c r="I14" s="8"/>
      <c r="J14" s="8"/>
      <c r="K14" s="19"/>
    </row>
    <row r="15" spans="1:11" ht="24" customHeight="1">
      <c r="A15" s="2"/>
      <c r="B15" s="7">
        <v>11</v>
      </c>
      <c r="C15" s="18"/>
      <c r="D15" s="18"/>
      <c r="E15" s="18"/>
      <c r="F15" s="59"/>
      <c r="G15" s="18"/>
      <c r="H15" s="18"/>
      <c r="I15" s="8"/>
      <c r="J15" s="18"/>
      <c r="K15" s="21"/>
    </row>
    <row r="16" spans="1:11" ht="24.9" customHeight="1">
      <c r="A16" s="2"/>
      <c r="B16" s="7">
        <v>12</v>
      </c>
      <c r="C16" s="59"/>
      <c r="D16" s="59"/>
      <c r="E16" s="59"/>
      <c r="F16" s="59"/>
      <c r="G16" s="59"/>
      <c r="H16" s="59"/>
      <c r="I16" s="8"/>
      <c r="J16" s="18"/>
      <c r="K16" s="19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2155</v>
      </c>
      <c r="D18" s="25">
        <f t="shared" ref="D18:J18" si="0">SUM(D5:D17)</f>
        <v>12657</v>
      </c>
      <c r="E18" s="25">
        <f t="shared" si="0"/>
        <v>96641</v>
      </c>
      <c r="F18" s="25">
        <f t="shared" si="0"/>
        <v>64875</v>
      </c>
      <c r="G18" s="25">
        <f t="shared" si="0"/>
        <v>2215</v>
      </c>
      <c r="H18" s="25">
        <f t="shared" si="0"/>
        <v>6756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  <row r="26" spans="1:11">
      <c r="F26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9"/>
  <sheetViews>
    <sheetView topLeftCell="B1" workbookViewId="0">
      <selection activeCell="K13" sqref="K13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0.19921875" customWidth="1"/>
    <col min="6" max="6" width="12.69921875" customWidth="1"/>
    <col min="7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91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861</v>
      </c>
      <c r="D5" s="18">
        <v>3720</v>
      </c>
      <c r="E5" s="18">
        <v>19319</v>
      </c>
      <c r="F5" s="18">
        <v>12250</v>
      </c>
      <c r="G5" s="18">
        <v>3925</v>
      </c>
      <c r="H5" s="18">
        <v>11971</v>
      </c>
      <c r="I5" s="8"/>
      <c r="J5" s="18"/>
      <c r="K5" s="19"/>
    </row>
    <row r="6" spans="1:11" ht="24.9" customHeight="1">
      <c r="A6" s="2"/>
      <c r="B6" s="7">
        <v>2</v>
      </c>
      <c r="C6" s="18">
        <v>523</v>
      </c>
      <c r="D6" s="18">
        <v>2259</v>
      </c>
      <c r="E6" s="18">
        <v>12196</v>
      </c>
      <c r="F6" s="18">
        <v>7733</v>
      </c>
      <c r="G6" s="18">
        <v>400</v>
      </c>
      <c r="H6" s="18">
        <v>1220</v>
      </c>
      <c r="I6" s="8"/>
      <c r="J6" s="18"/>
      <c r="K6" s="21"/>
    </row>
    <row r="7" spans="1:11" ht="24.9" customHeight="1">
      <c r="A7" s="2"/>
      <c r="B7" s="7">
        <v>3</v>
      </c>
      <c r="C7" s="18">
        <v>0</v>
      </c>
      <c r="D7" s="18">
        <v>0</v>
      </c>
      <c r="E7" s="18">
        <v>12819</v>
      </c>
      <c r="F7" s="18">
        <v>8204</v>
      </c>
      <c r="G7" s="18">
        <v>1000</v>
      </c>
      <c r="H7" s="18">
        <v>3050</v>
      </c>
      <c r="I7" s="8"/>
      <c r="J7" s="18"/>
      <c r="K7" s="19"/>
    </row>
    <row r="8" spans="1:11" ht="24.9" customHeight="1">
      <c r="A8" s="2"/>
      <c r="B8" s="7">
        <v>4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8"/>
      <c r="J8" s="18"/>
      <c r="K8" s="19"/>
    </row>
    <row r="9" spans="1:11" ht="24.9" customHeight="1">
      <c r="A9" s="2"/>
      <c r="B9" s="7">
        <v>5</v>
      </c>
      <c r="C9" s="18">
        <v>375</v>
      </c>
      <c r="D9" s="18">
        <v>1620</v>
      </c>
      <c r="E9" s="18">
        <v>3819</v>
      </c>
      <c r="F9" s="18">
        <v>2444</v>
      </c>
      <c r="G9" s="18">
        <v>0</v>
      </c>
      <c r="H9" s="18">
        <v>0</v>
      </c>
      <c r="I9" s="8"/>
      <c r="J9" s="18"/>
      <c r="K9" s="19"/>
    </row>
    <row r="10" spans="1:11" ht="24.9" customHeight="1">
      <c r="A10" s="2"/>
      <c r="B10" s="7">
        <v>6</v>
      </c>
      <c r="C10" s="18">
        <v>477</v>
      </c>
      <c r="D10" s="18">
        <v>2060</v>
      </c>
      <c r="E10" s="18">
        <v>7867</v>
      </c>
      <c r="F10" s="18">
        <v>4956</v>
      </c>
      <c r="G10" s="18"/>
      <c r="H10" s="18"/>
      <c r="I10" s="8"/>
      <c r="J10" s="18"/>
      <c r="K10" s="21"/>
    </row>
    <row r="11" spans="1:11" ht="24.9" customHeight="1">
      <c r="A11" s="2"/>
      <c r="B11" s="7">
        <v>7</v>
      </c>
      <c r="C11" s="18">
        <v>1312</v>
      </c>
      <c r="D11" s="18">
        <v>5667</v>
      </c>
      <c r="E11" s="18">
        <v>20232</v>
      </c>
      <c r="F11" s="18">
        <v>12746</v>
      </c>
      <c r="G11" s="18"/>
      <c r="H11" s="18"/>
      <c r="I11" s="8"/>
      <c r="J11" s="18"/>
      <c r="K11" s="21"/>
    </row>
    <row r="12" spans="1:11" ht="24.9" customHeight="1">
      <c r="A12" s="2"/>
      <c r="B12" s="7">
        <v>8</v>
      </c>
      <c r="C12" s="18">
        <v>450</v>
      </c>
      <c r="D12" s="18">
        <v>1944</v>
      </c>
      <c r="E12" s="18">
        <v>11048</v>
      </c>
      <c r="F12" s="18">
        <v>6960</v>
      </c>
      <c r="G12" s="18"/>
      <c r="H12" s="18"/>
      <c r="I12" s="8"/>
      <c r="J12" s="18"/>
      <c r="K12" s="19"/>
    </row>
    <row r="13" spans="1:11" ht="24.9" customHeight="1">
      <c r="A13" s="2"/>
      <c r="B13" s="7">
        <v>9</v>
      </c>
      <c r="C13" s="18">
        <v>284</v>
      </c>
      <c r="D13" s="18">
        <v>1228</v>
      </c>
      <c r="E13" s="18">
        <v>9634</v>
      </c>
      <c r="F13" s="18">
        <v>6069</v>
      </c>
      <c r="G13" s="18"/>
      <c r="H13" s="18"/>
      <c r="I13" s="8"/>
      <c r="J13" s="18"/>
      <c r="K13" s="22" t="s">
        <v>139</v>
      </c>
    </row>
    <row r="14" spans="1:11" ht="24.9" customHeight="1">
      <c r="A14" s="2"/>
      <c r="B14" s="7">
        <v>10</v>
      </c>
      <c r="C14" s="57"/>
      <c r="D14" s="57"/>
      <c r="E14" s="57"/>
      <c r="F14" s="57"/>
      <c r="G14" s="57"/>
      <c r="H14" s="57"/>
      <c r="I14" s="8"/>
      <c r="J14" s="18"/>
      <c r="K14" s="21"/>
    </row>
    <row r="15" spans="1:11" ht="24.9" customHeight="1">
      <c r="A15" s="2"/>
      <c r="B15" s="7">
        <v>11</v>
      </c>
      <c r="C15" s="57"/>
      <c r="D15" s="57"/>
      <c r="E15" s="57"/>
      <c r="F15" s="57"/>
      <c r="G15" s="57"/>
      <c r="H15" s="57"/>
      <c r="I15" s="8"/>
      <c r="J15" s="18"/>
      <c r="K15" s="22"/>
    </row>
    <row r="16" spans="1:11" ht="24.9" customHeight="1">
      <c r="A16" s="2"/>
      <c r="B16" s="7">
        <v>12</v>
      </c>
      <c r="C16" s="57"/>
      <c r="D16" s="57"/>
      <c r="E16" s="57"/>
      <c r="F16" s="57"/>
      <c r="G16" s="57"/>
      <c r="H16" s="57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4282</v>
      </c>
      <c r="D18" s="25">
        <f t="shared" ref="D18:J18" si="0">SUM(D5:D17)</f>
        <v>18498</v>
      </c>
      <c r="E18" s="25">
        <f t="shared" si="0"/>
        <v>96934</v>
      </c>
      <c r="F18" s="25">
        <f t="shared" si="0"/>
        <v>61362</v>
      </c>
      <c r="G18" s="25">
        <f t="shared" si="0"/>
        <v>5325</v>
      </c>
      <c r="H18" s="25">
        <f t="shared" si="0"/>
        <v>16241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92</v>
      </c>
      <c r="H19" s="126"/>
      <c r="J19" s="127" t="s">
        <v>70</v>
      </c>
      <c r="K19" s="128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E27" sqref="E27"/>
    </sheetView>
  </sheetViews>
  <sheetFormatPr defaultRowHeight="15.6"/>
  <cols>
    <col min="1" max="1" width="4.69921875" customWidth="1"/>
    <col min="2" max="2" width="8.09765625" style="1" customWidth="1"/>
    <col min="3" max="3" width="12.09765625" customWidth="1"/>
    <col min="4" max="4" width="13.8984375" customWidth="1"/>
    <col min="5" max="5" width="13.69921875" customWidth="1"/>
    <col min="6" max="6" width="14.09765625" customWidth="1"/>
    <col min="7" max="7" width="15.3984375" customWidth="1"/>
    <col min="8" max="8" width="15.69921875" customWidth="1"/>
    <col min="9" max="9" width="9.59765625" customWidth="1"/>
    <col min="10" max="10" width="13.0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59</v>
      </c>
      <c r="C2" s="3"/>
      <c r="D2" s="3"/>
      <c r="E2" s="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57">
        <f>SUM(杨浦初级:工读!C5:C5)</f>
        <v>82246</v>
      </c>
      <c r="D5" s="57">
        <f>SUM(杨浦初级:工读!D5:D5)</f>
        <v>397528</v>
      </c>
      <c r="E5" s="57">
        <f>SUM(杨浦初级:工读!E5:E5)</f>
        <v>2321703</v>
      </c>
      <c r="F5" s="57">
        <f>SUM(杨浦初级:工读!F5:F5)</f>
        <v>1480529</v>
      </c>
      <c r="G5" s="57">
        <f>SUM(杨浦初级:工读!G5:G5)</f>
        <v>117708</v>
      </c>
      <c r="H5" s="57">
        <f>SUM(杨浦初级:工读!H5:H5)</f>
        <v>369748</v>
      </c>
      <c r="I5" s="35" t="s">
        <v>62</v>
      </c>
      <c r="J5" s="57">
        <f>SUM(杨浦初级:工读!J5:J5)</f>
        <v>0</v>
      </c>
      <c r="K5" s="21"/>
    </row>
    <row r="6" spans="1:11" ht="24.9" customHeight="1">
      <c r="A6" s="2"/>
      <c r="B6" s="7">
        <v>2</v>
      </c>
      <c r="C6" s="57">
        <f>SUM(杨浦初级:工读!C6:C6)</f>
        <v>52464</v>
      </c>
      <c r="D6" s="57">
        <f>SUM(杨浦初级:工读!D6:D6)</f>
        <v>230696</v>
      </c>
      <c r="E6" s="57">
        <f>SUM(杨浦初级:工读!E6:E6)</f>
        <v>1716789</v>
      </c>
      <c r="F6" s="57">
        <f>SUM(杨浦初级:工读!F6:F6)</f>
        <v>1092486</v>
      </c>
      <c r="G6" s="57">
        <f>SUM(杨浦初级:工读!G6:G6)</f>
        <v>53494</v>
      </c>
      <c r="H6" s="57">
        <f>SUM(杨浦初级:工读!H6:H6)</f>
        <v>173827</v>
      </c>
      <c r="I6" s="35" t="s">
        <v>62</v>
      </c>
      <c r="J6" s="57">
        <f>SUM(杨浦初级:工读!J6:J6)</f>
        <v>0</v>
      </c>
      <c r="K6" s="21"/>
    </row>
    <row r="7" spans="1:11" ht="24.9" customHeight="1">
      <c r="A7" s="2"/>
      <c r="B7" s="7">
        <v>3</v>
      </c>
      <c r="C7" s="57">
        <f>SUM(杨浦初级:工读!C7:C7)</f>
        <v>66241</v>
      </c>
      <c r="D7" s="57">
        <f>SUM(杨浦初级:工读!D7:D7)</f>
        <v>277370</v>
      </c>
      <c r="E7" s="57">
        <f>SUM(杨浦初级:工读!E7:E7)</f>
        <v>1716655</v>
      </c>
      <c r="F7" s="57">
        <f>SUM(杨浦初级:工读!F7:F7)</f>
        <v>1093447.28</v>
      </c>
      <c r="G7" s="57">
        <f>SUM(杨浦初级:工读!G7:G7)</f>
        <v>88865</v>
      </c>
      <c r="H7" s="57">
        <f>SUM(杨浦初级:工读!H7:H7)</f>
        <v>291764</v>
      </c>
      <c r="I7" s="35" t="s">
        <v>62</v>
      </c>
      <c r="J7" s="57">
        <f>SUM(杨浦初级:工读!J7:J7)</f>
        <v>3000</v>
      </c>
      <c r="K7" s="21"/>
    </row>
    <row r="8" spans="1:11" ht="24.9" customHeight="1">
      <c r="A8" s="2"/>
      <c r="B8" s="7">
        <v>4</v>
      </c>
      <c r="C8" s="57">
        <f>SUM(杨浦初级:工读!C8:C8)</f>
        <v>53995</v>
      </c>
      <c r="D8" s="57">
        <f>SUM(杨浦初级:工读!D8:D8)</f>
        <v>235180</v>
      </c>
      <c r="E8" s="57">
        <f>SUM(杨浦初级:工读!E8:E8)</f>
        <v>1140810</v>
      </c>
      <c r="F8" s="57">
        <f>SUM(杨浦初级:工读!F8:F8)</f>
        <v>730169</v>
      </c>
      <c r="G8" s="57">
        <f>SUM(杨浦初级:工读!G8:G8)</f>
        <v>17925</v>
      </c>
      <c r="H8" s="57">
        <f>SUM(杨浦初级:工读!H8:H8)</f>
        <v>55383</v>
      </c>
      <c r="I8" s="35" t="s">
        <v>62</v>
      </c>
      <c r="J8" s="57">
        <f>SUM(杨浦初级:工读!J8:J8)</f>
        <v>0</v>
      </c>
      <c r="K8" s="21"/>
    </row>
    <row r="9" spans="1:11" ht="24.9" customHeight="1">
      <c r="A9" s="2"/>
      <c r="B9" s="7">
        <v>5</v>
      </c>
      <c r="C9" s="57">
        <f>SUM(杨浦初级:工读!C9:C9)</f>
        <v>38906</v>
      </c>
      <c r="D9" s="57">
        <f>SUM(杨浦初级:工读!D9:D9)</f>
        <v>170123</v>
      </c>
      <c r="E9" s="57">
        <f>SUM(杨浦初级:工读!E9:E9)</f>
        <v>777193</v>
      </c>
      <c r="F9" s="57">
        <f>SUM(杨浦初级:工读!F9:F9)</f>
        <v>496440</v>
      </c>
      <c r="G9" s="57">
        <f>SUM(杨浦初级:工读!G9:G9)</f>
        <v>6079</v>
      </c>
      <c r="H9" s="57">
        <f>SUM(杨浦初级:工读!H9:H9)</f>
        <v>18541</v>
      </c>
      <c r="I9" s="35" t="s">
        <v>62</v>
      </c>
      <c r="J9" s="57">
        <f>SUM(杨浦初级:工读!J9:J9)</f>
        <v>0</v>
      </c>
      <c r="K9" s="21"/>
    </row>
    <row r="10" spans="1:11" ht="24.9" customHeight="1">
      <c r="A10" s="2"/>
      <c r="B10" s="7">
        <v>6</v>
      </c>
      <c r="C10" s="57">
        <f>SUM(杨浦初级:工读!C10:C10)</f>
        <v>91374</v>
      </c>
      <c r="D10" s="57">
        <f>SUM(杨浦初级:工读!D10:D10)</f>
        <v>423351</v>
      </c>
      <c r="E10" s="57">
        <f>SUM(杨浦初级:工读!E10:E10)</f>
        <v>826444</v>
      </c>
      <c r="F10" s="57">
        <f>SUM(杨浦初级:工读!F10:F10)</f>
        <v>527495</v>
      </c>
      <c r="G10" s="57">
        <f>SUM(杨浦初级:工读!G10:G10)</f>
        <v>36061</v>
      </c>
      <c r="H10" s="57">
        <f>SUM(杨浦初级:工读!H10:H10)</f>
        <v>111576</v>
      </c>
      <c r="I10" s="35" t="s">
        <v>62</v>
      </c>
      <c r="J10" s="57">
        <f>SUM(杨浦初级:工读!J10:J10)</f>
        <v>22000</v>
      </c>
      <c r="K10" s="21"/>
    </row>
    <row r="11" spans="1:11" ht="24.9" customHeight="1">
      <c r="A11" s="2"/>
      <c r="B11" s="7">
        <v>7</v>
      </c>
      <c r="C11" s="57">
        <f>SUM(杨浦初级:工读!C11:C11)</f>
        <v>52726</v>
      </c>
      <c r="D11" s="57">
        <f>SUM(杨浦初级:工读!D11:D11)</f>
        <v>229290</v>
      </c>
      <c r="E11" s="57">
        <f>SUM(杨浦初级:工读!E11:E11)</f>
        <v>1606345</v>
      </c>
      <c r="F11" s="57">
        <f>SUM(杨浦初级:工读!F11:F11)</f>
        <v>1016155</v>
      </c>
      <c r="G11" s="57">
        <f>SUM(杨浦初级:工读!G11:G11)</f>
        <v>23565</v>
      </c>
      <c r="H11" s="57">
        <f>SUM(杨浦初级:工读!H11:H11)</f>
        <v>72381</v>
      </c>
      <c r="I11" s="35" t="s">
        <v>62</v>
      </c>
      <c r="J11" s="57">
        <f>SUM(杨浦初级:工读!J11:J11)</f>
        <v>3000</v>
      </c>
      <c r="K11" s="21"/>
    </row>
    <row r="12" spans="1:11" ht="24.9" customHeight="1">
      <c r="A12" s="2"/>
      <c r="B12" s="7">
        <v>8</v>
      </c>
      <c r="C12" s="57">
        <f>SUM(杨浦初级:工读!C12:C12)</f>
        <v>44862</v>
      </c>
      <c r="D12" s="57">
        <f>SUM(杨浦初级:工读!D12:D12)</f>
        <v>195669</v>
      </c>
      <c r="E12" s="57">
        <f>SUM(杨浦初级:工读!E12:E12)</f>
        <v>1610293</v>
      </c>
      <c r="F12" s="57">
        <f>SUM(杨浦初级:工读!F12:F12)</f>
        <v>1018923</v>
      </c>
      <c r="G12" s="57">
        <f>SUM(杨浦初级:工读!G12:G12)</f>
        <v>11716</v>
      </c>
      <c r="H12" s="57">
        <f>SUM(杨浦初级:工读!H12:H12)</f>
        <v>36429</v>
      </c>
      <c r="I12" s="35" t="s">
        <v>62</v>
      </c>
      <c r="J12" s="57">
        <f>SUM(杨浦初级:工读!J12:J12)</f>
        <v>11000</v>
      </c>
      <c r="K12" s="21"/>
    </row>
    <row r="13" spans="1:11" ht="24.9" customHeight="1">
      <c r="A13" s="2"/>
      <c r="B13" s="7">
        <v>9</v>
      </c>
      <c r="C13" s="57">
        <f>SUM(杨浦初级:工读!C13:C13)</f>
        <v>43376</v>
      </c>
      <c r="D13" s="57">
        <f>SUM(杨浦初级:工读!D13:D13)</f>
        <v>192052</v>
      </c>
      <c r="E13" s="57">
        <f>SUM(杨浦初级:工读!E13:E13)</f>
        <v>1778196</v>
      </c>
      <c r="F13" s="57">
        <f>SUM(杨浦初级:工读!F13:F13)</f>
        <v>1140862</v>
      </c>
      <c r="G13" s="57">
        <f>SUM(杨浦初级:工读!G13:G13)</f>
        <v>58105</v>
      </c>
      <c r="H13" s="57">
        <f>SUM(杨浦初级:工读!H13:H13)</f>
        <v>183004</v>
      </c>
      <c r="I13" s="35" t="s">
        <v>62</v>
      </c>
      <c r="J13" s="57">
        <f>SUM(杨浦初级:工读!J13:J13)</f>
        <v>18000</v>
      </c>
      <c r="K13" s="21"/>
    </row>
    <row r="14" spans="1:11" ht="24.9" customHeight="1">
      <c r="A14" s="2"/>
      <c r="B14" s="7">
        <v>10</v>
      </c>
      <c r="C14" s="57">
        <f>SUM(杨浦初级:工读!C14:C14)</f>
        <v>0</v>
      </c>
      <c r="D14" s="57">
        <f>SUM(杨浦初级:工读!D14:D14)</f>
        <v>0</v>
      </c>
      <c r="E14" s="57">
        <f>SUM(杨浦初级:工读!E14:E14)</f>
        <v>0</v>
      </c>
      <c r="F14" s="57">
        <f>SUM(杨浦初级:工读!F14:F14)</f>
        <v>0</v>
      </c>
      <c r="G14" s="57">
        <f>SUM(杨浦初级:工读!G14:G14)</f>
        <v>0</v>
      </c>
      <c r="H14" s="57">
        <f>SUM(杨浦初级:工读!H14:H14)</f>
        <v>0</v>
      </c>
      <c r="I14" s="35" t="s">
        <v>62</v>
      </c>
      <c r="J14" s="57">
        <f>SUM(杨浦初级:工读!J14:J14)</f>
        <v>0</v>
      </c>
      <c r="K14" s="21"/>
    </row>
    <row r="15" spans="1:11" ht="24.9" customHeight="1">
      <c r="A15" s="2"/>
      <c r="B15" s="7">
        <v>11</v>
      </c>
      <c r="C15" s="57">
        <f>SUM(杨浦初级:工读!C15:C15)</f>
        <v>0</v>
      </c>
      <c r="D15" s="57">
        <f>SUM(杨浦初级:工读!D15:D15)</f>
        <v>0</v>
      </c>
      <c r="E15" s="57">
        <f>SUM(杨浦初级:工读!E15:E15)</f>
        <v>0</v>
      </c>
      <c r="F15" s="57">
        <f>SUM(杨浦初级:工读!F15:F15)</f>
        <v>0</v>
      </c>
      <c r="G15" s="57">
        <f>SUM(杨浦初级:工读!G15:G15)</f>
        <v>0</v>
      </c>
      <c r="H15" s="57">
        <f>SUM(杨浦初级:工读!H15:H15)</f>
        <v>0</v>
      </c>
      <c r="I15" s="35" t="s">
        <v>62</v>
      </c>
      <c r="J15" s="57">
        <f>SUM(杨浦初级:工读!J15:J15)</f>
        <v>0</v>
      </c>
      <c r="K15" s="21"/>
    </row>
    <row r="16" spans="1:11" ht="24.9" customHeight="1">
      <c r="A16" s="2"/>
      <c r="B16" s="7">
        <v>12</v>
      </c>
      <c r="C16" s="57">
        <f>SUM(杨浦初级:工读!C16:C16)</f>
        <v>0</v>
      </c>
      <c r="D16" s="57">
        <f>SUM(杨浦初级:工读!D16:D16)</f>
        <v>0</v>
      </c>
      <c r="E16" s="57">
        <f>SUM(杨浦初级:工读!E16:E16)</f>
        <v>0</v>
      </c>
      <c r="F16" s="57">
        <f>SUM(杨浦初级:工读!F16:F16)</f>
        <v>0</v>
      </c>
      <c r="G16" s="57">
        <f>SUM(杨浦初级:工读!G16:G16)</f>
        <v>0</v>
      </c>
      <c r="H16" s="57">
        <f>SUM(杨浦初级:工读!H16:H16)</f>
        <v>0</v>
      </c>
      <c r="I16" s="35" t="s">
        <v>62</v>
      </c>
      <c r="J16" s="57">
        <f>SUM(杨浦初级:工读!J16:J16)</f>
        <v>0</v>
      </c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18"/>
      <c r="J17" s="18"/>
      <c r="K17" s="21"/>
    </row>
    <row r="18" spans="1:11" ht="28.5" customHeight="1">
      <c r="A18" s="2"/>
      <c r="B18" s="12" t="s">
        <v>56</v>
      </c>
      <c r="C18" s="58">
        <f>SUM(C5:C17)</f>
        <v>526190</v>
      </c>
      <c r="D18" s="58">
        <f t="shared" ref="D18:J18" si="0">SUM(D5:D17)</f>
        <v>2351259</v>
      </c>
      <c r="E18" s="58">
        <f t="shared" si="0"/>
        <v>13494428</v>
      </c>
      <c r="F18" s="58">
        <f t="shared" si="0"/>
        <v>8596506.2799999993</v>
      </c>
      <c r="G18" s="58">
        <f t="shared" si="0"/>
        <v>413518</v>
      </c>
      <c r="H18" s="58">
        <f t="shared" si="0"/>
        <v>1312653</v>
      </c>
      <c r="I18" s="58">
        <f t="shared" si="0"/>
        <v>0</v>
      </c>
      <c r="J18" s="58">
        <f t="shared" si="0"/>
        <v>57000</v>
      </c>
      <c r="K18" s="21"/>
    </row>
    <row r="19" spans="1:11" ht="33.75" customHeight="1">
      <c r="G19" s="126" t="s">
        <v>63</v>
      </c>
      <c r="H19" s="126"/>
      <c r="J19" s="127" t="s">
        <v>64</v>
      </c>
      <c r="K19" s="128"/>
    </row>
    <row r="22" spans="1:11">
      <c r="C22" s="95"/>
      <c r="D22" s="95"/>
      <c r="E22" s="95"/>
      <c r="F22" s="95"/>
      <c r="G22" s="95"/>
      <c r="H22" s="95"/>
      <c r="I22" s="95"/>
      <c r="J22" s="95"/>
    </row>
  </sheetData>
  <mergeCells count="9">
    <mergeCell ref="B1:K1"/>
    <mergeCell ref="C3:D3"/>
    <mergeCell ref="E3:F3"/>
    <mergeCell ref="G3:H3"/>
    <mergeCell ref="I3:J3"/>
    <mergeCell ref="G19:H19"/>
    <mergeCell ref="J19:K19"/>
    <mergeCell ref="B3:B4"/>
    <mergeCell ref="K3:K4"/>
  </mergeCells>
  <phoneticPr fontId="5" type="noConversion"/>
  <pageMargins left="0.74791666666666667" right="0.35416666666666669" top="0.59027777777777779" bottom="0.39305555555555555" header="0.51111111111111107" footer="0.51111111111111107"/>
  <pageSetup paperSize="9" orientation="landscape" blackAndWhite="1" horizontalDpi="180" verticalDpi="18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T22" sqref="T22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1" customWidth="1"/>
    <col min="6" max="6" width="10.59765625" customWidth="1"/>
    <col min="7" max="10" width="9.59765625" customWidth="1"/>
    <col min="11" max="11" width="32.09765625" customWidth="1"/>
    <col min="12" max="12" width="10.19921875" customWidth="1"/>
    <col min="13" max="13" width="12.59765625" bestFit="1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93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1759</v>
      </c>
      <c r="D5" s="18">
        <v>10542</v>
      </c>
      <c r="E5" s="18">
        <v>29606</v>
      </c>
      <c r="F5" s="18">
        <v>18772</v>
      </c>
      <c r="G5" s="18">
        <v>1763</v>
      </c>
      <c r="H5" s="18">
        <v>5377</v>
      </c>
      <c r="I5" s="8"/>
      <c r="J5" s="18"/>
      <c r="K5" s="33"/>
    </row>
    <row r="6" spans="1:11" ht="24.9" customHeight="1">
      <c r="A6" s="2"/>
      <c r="B6" s="7">
        <v>2</v>
      </c>
      <c r="C6" s="18">
        <v>1268</v>
      </c>
      <c r="D6" s="18">
        <v>7599</v>
      </c>
      <c r="E6" s="18">
        <v>19379</v>
      </c>
      <c r="F6" s="18">
        <v>12288</v>
      </c>
      <c r="G6" s="18">
        <v>652</v>
      </c>
      <c r="H6" s="18">
        <v>1989</v>
      </c>
      <c r="I6" s="8"/>
      <c r="J6" s="18"/>
      <c r="K6" s="21"/>
    </row>
    <row r="7" spans="1:11" ht="24.9" customHeight="1">
      <c r="A7" s="2"/>
      <c r="B7" s="7">
        <v>3</v>
      </c>
      <c r="C7" s="18">
        <v>1237</v>
      </c>
      <c r="D7" s="18">
        <v>7413</v>
      </c>
      <c r="E7" s="18">
        <v>21512</v>
      </c>
      <c r="F7" s="18">
        <v>13640</v>
      </c>
      <c r="G7" s="32">
        <v>1298</v>
      </c>
      <c r="H7" s="32">
        <v>3959</v>
      </c>
      <c r="I7" s="8"/>
      <c r="J7" s="18"/>
      <c r="K7" s="21"/>
    </row>
    <row r="8" spans="1:11" ht="24.9" customHeight="1">
      <c r="A8" s="2"/>
      <c r="B8" s="7">
        <v>4</v>
      </c>
      <c r="C8" s="32">
        <v>477</v>
      </c>
      <c r="D8" s="32">
        <v>2858</v>
      </c>
      <c r="E8" s="18">
        <v>15748</v>
      </c>
      <c r="F8" s="18">
        <v>9993</v>
      </c>
      <c r="G8" s="32">
        <v>0</v>
      </c>
      <c r="H8" s="32">
        <v>0</v>
      </c>
      <c r="I8" s="8"/>
      <c r="J8" s="18"/>
      <c r="K8" s="21"/>
    </row>
    <row r="9" spans="1:11" ht="24.9" customHeight="1">
      <c r="A9" s="2"/>
      <c r="B9" s="7">
        <v>5</v>
      </c>
      <c r="C9" s="32">
        <v>986</v>
      </c>
      <c r="D9" s="32">
        <v>5909</v>
      </c>
      <c r="E9" s="18">
        <v>8392</v>
      </c>
      <c r="F9" s="18">
        <v>5411</v>
      </c>
      <c r="G9" s="18">
        <v>9</v>
      </c>
      <c r="H9" s="18">
        <v>27</v>
      </c>
      <c r="I9" s="8"/>
      <c r="J9" s="18"/>
      <c r="K9" s="21"/>
    </row>
    <row r="10" spans="1:11" ht="24.9" customHeight="1">
      <c r="A10" s="2"/>
      <c r="B10" s="7">
        <v>6</v>
      </c>
      <c r="C10" s="32">
        <v>770</v>
      </c>
      <c r="D10" s="32">
        <v>4614</v>
      </c>
      <c r="E10" s="18">
        <v>8432</v>
      </c>
      <c r="F10" s="18">
        <v>5428</v>
      </c>
      <c r="G10" s="18">
        <v>702</v>
      </c>
      <c r="H10" s="18">
        <v>2141</v>
      </c>
      <c r="I10" s="8">
        <v>0</v>
      </c>
      <c r="J10" s="18">
        <v>2000</v>
      </c>
      <c r="K10" s="22"/>
    </row>
    <row r="11" spans="1:11" ht="24.9" customHeight="1">
      <c r="A11" s="2"/>
      <c r="B11" s="7">
        <v>7</v>
      </c>
      <c r="C11" s="32">
        <v>635</v>
      </c>
      <c r="D11" s="32">
        <v>3425</v>
      </c>
      <c r="E11" s="18">
        <v>29747</v>
      </c>
      <c r="F11" s="18">
        <v>19068</v>
      </c>
      <c r="G11" s="18">
        <v>0</v>
      </c>
      <c r="H11" s="18">
        <v>0</v>
      </c>
      <c r="I11" s="8"/>
      <c r="J11" s="18"/>
      <c r="K11" s="22"/>
    </row>
    <row r="12" spans="1:11" ht="24.9" customHeight="1">
      <c r="A12" s="2"/>
      <c r="B12" s="7">
        <v>8</v>
      </c>
      <c r="C12" s="32">
        <v>138</v>
      </c>
      <c r="D12" s="32">
        <v>744</v>
      </c>
      <c r="E12" s="18">
        <v>31585</v>
      </c>
      <c r="F12" s="18">
        <v>20027</v>
      </c>
      <c r="G12" s="18">
        <v>781</v>
      </c>
      <c r="H12" s="18">
        <v>2382</v>
      </c>
      <c r="I12" s="8"/>
      <c r="J12" s="18"/>
      <c r="K12" s="19"/>
    </row>
    <row r="13" spans="1:11" ht="24.9" customHeight="1">
      <c r="A13" s="2"/>
      <c r="B13" s="7">
        <v>9</v>
      </c>
      <c r="C13" s="32">
        <v>160</v>
      </c>
      <c r="D13" s="32">
        <v>863</v>
      </c>
      <c r="E13" s="18">
        <v>25943</v>
      </c>
      <c r="F13" s="18">
        <v>16399</v>
      </c>
      <c r="G13" s="18">
        <v>78</v>
      </c>
      <c r="H13" s="18">
        <v>238</v>
      </c>
      <c r="I13" s="8"/>
      <c r="J13" s="18">
        <v>2000</v>
      </c>
      <c r="K13" s="22"/>
    </row>
    <row r="14" spans="1:11" ht="24.9" customHeight="1">
      <c r="A14" s="2"/>
      <c r="B14" s="7">
        <v>10</v>
      </c>
      <c r="C14" s="32"/>
      <c r="D14" s="32"/>
      <c r="E14" s="18"/>
      <c r="F14" s="18"/>
      <c r="G14" s="18"/>
      <c r="H14" s="18"/>
      <c r="I14" s="8"/>
      <c r="J14" s="18"/>
      <c r="K14" s="22"/>
    </row>
    <row r="15" spans="1:11" ht="24.9" customHeight="1">
      <c r="A15" s="2"/>
      <c r="B15" s="7">
        <v>11</v>
      </c>
      <c r="C15" s="32"/>
      <c r="D15" s="32"/>
      <c r="E15" s="18"/>
      <c r="F15" s="18"/>
      <c r="G15" s="18"/>
      <c r="H15" s="18"/>
      <c r="I15" s="8"/>
      <c r="J15" s="18"/>
      <c r="K15" s="22"/>
    </row>
    <row r="16" spans="1:11" ht="33" customHeight="1">
      <c r="A16" s="2"/>
      <c r="B16" s="7">
        <v>12</v>
      </c>
      <c r="C16" s="32"/>
      <c r="D16" s="32"/>
      <c r="E16" s="18"/>
      <c r="F16" s="18"/>
      <c r="G16" s="18"/>
      <c r="H16" s="18"/>
      <c r="I16" s="8"/>
      <c r="J16" s="18"/>
      <c r="K16" s="33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7430</v>
      </c>
      <c r="D18" s="25">
        <f t="shared" ref="D18:J18" si="0">SUM(D5:D17)</f>
        <v>43967</v>
      </c>
      <c r="E18" s="25">
        <f t="shared" si="0"/>
        <v>190344</v>
      </c>
      <c r="F18" s="25">
        <f t="shared" si="0"/>
        <v>121026</v>
      </c>
      <c r="G18" s="25">
        <f t="shared" si="0"/>
        <v>5283</v>
      </c>
      <c r="H18" s="25">
        <f t="shared" si="0"/>
        <v>16113</v>
      </c>
      <c r="I18" s="25">
        <f t="shared" si="0"/>
        <v>0</v>
      </c>
      <c r="J18" s="25">
        <f t="shared" si="0"/>
        <v>4000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  <row r="20" spans="1:11" ht="33" customHeight="1"/>
    <row r="21" spans="1:11" ht="36" customHeight="1"/>
    <row r="22" spans="1:11" ht="31.5" customHeight="1"/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H14" sqref="H14"/>
    </sheetView>
  </sheetViews>
  <sheetFormatPr defaultRowHeight="15.6"/>
  <cols>
    <col min="1" max="1" width="4.69921875" customWidth="1"/>
    <col min="2" max="2" width="8.09765625" style="1" customWidth="1"/>
    <col min="3" max="4" width="10.3984375" bestFit="1" customWidth="1"/>
    <col min="5" max="5" width="10.8984375" customWidth="1"/>
    <col min="6" max="6" width="10.59765625" customWidth="1"/>
    <col min="7" max="8" width="10.3984375" bestFit="1" customWidth="1"/>
    <col min="9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94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842</v>
      </c>
      <c r="D5" s="18">
        <v>3637</v>
      </c>
      <c r="E5" s="18">
        <v>26621</v>
      </c>
      <c r="F5" s="18">
        <v>17065</v>
      </c>
      <c r="G5" s="18">
        <v>0</v>
      </c>
      <c r="H5" s="18">
        <v>0</v>
      </c>
      <c r="I5" s="8"/>
      <c r="J5" s="18"/>
      <c r="K5" s="19"/>
    </row>
    <row r="6" spans="1:11" ht="24.9" customHeight="1">
      <c r="A6" s="2"/>
      <c r="B6" s="7">
        <v>2</v>
      </c>
      <c r="C6" s="18">
        <v>309</v>
      </c>
      <c r="D6" s="18">
        <v>1335</v>
      </c>
      <c r="E6" s="18">
        <v>19150</v>
      </c>
      <c r="F6" s="18">
        <v>12277</v>
      </c>
      <c r="G6" s="18">
        <v>1200</v>
      </c>
      <c r="H6" s="18">
        <v>3660</v>
      </c>
      <c r="I6" s="8"/>
      <c r="J6" s="18"/>
      <c r="K6" s="21"/>
    </row>
    <row r="7" spans="1:11" ht="24.9" customHeight="1">
      <c r="A7" s="2"/>
      <c r="B7" s="7">
        <v>3</v>
      </c>
      <c r="C7" s="18">
        <v>281</v>
      </c>
      <c r="D7" s="18">
        <v>1214</v>
      </c>
      <c r="E7" s="18">
        <v>19211</v>
      </c>
      <c r="F7" s="18">
        <v>12315</v>
      </c>
      <c r="G7" s="18">
        <v>400</v>
      </c>
      <c r="H7" s="18">
        <v>1220</v>
      </c>
      <c r="I7" s="8"/>
      <c r="J7" s="18"/>
      <c r="K7" s="21"/>
    </row>
    <row r="8" spans="1:11" ht="24.9" customHeight="1">
      <c r="A8" s="2"/>
      <c r="B8" s="7">
        <v>4</v>
      </c>
      <c r="C8" s="59">
        <v>306</v>
      </c>
      <c r="D8" s="59">
        <v>1322</v>
      </c>
      <c r="E8" s="59">
        <v>14531</v>
      </c>
      <c r="F8" s="59">
        <v>9316</v>
      </c>
      <c r="G8" s="59"/>
      <c r="H8" s="59"/>
      <c r="I8" s="8"/>
      <c r="J8" s="18"/>
      <c r="K8" s="21"/>
    </row>
    <row r="9" spans="1:11" ht="24.9" customHeight="1">
      <c r="A9" s="2"/>
      <c r="B9" s="7">
        <v>5</v>
      </c>
      <c r="C9" s="59">
        <v>47</v>
      </c>
      <c r="D9" s="59">
        <v>203</v>
      </c>
      <c r="E9" s="59">
        <v>9100</v>
      </c>
      <c r="F9" s="59">
        <v>5835</v>
      </c>
      <c r="G9" s="59"/>
      <c r="H9" s="59"/>
      <c r="I9" s="8"/>
      <c r="J9" s="18"/>
      <c r="K9" s="21"/>
    </row>
    <row r="10" spans="1:11" ht="24.9" customHeight="1">
      <c r="A10" s="2"/>
      <c r="B10" s="7">
        <v>6</v>
      </c>
      <c r="C10" s="59">
        <v>48</v>
      </c>
      <c r="D10" s="59">
        <v>207</v>
      </c>
      <c r="E10" s="59">
        <v>9131</v>
      </c>
      <c r="F10" s="59">
        <v>5854</v>
      </c>
      <c r="G10" s="59">
        <v>800</v>
      </c>
      <c r="H10" s="59">
        <v>2440</v>
      </c>
      <c r="I10" s="8"/>
      <c r="J10" s="18"/>
      <c r="K10" s="21"/>
    </row>
    <row r="11" spans="1:11" ht="24.9" customHeight="1">
      <c r="A11" s="2"/>
      <c r="B11" s="7">
        <v>7</v>
      </c>
      <c r="C11" s="18">
        <v>282</v>
      </c>
      <c r="D11" s="18">
        <v>1218</v>
      </c>
      <c r="E11" s="18">
        <v>0</v>
      </c>
      <c r="F11" s="18">
        <v>0</v>
      </c>
      <c r="G11" s="18">
        <v>0</v>
      </c>
      <c r="H11" s="18">
        <v>0</v>
      </c>
      <c r="I11" s="8"/>
      <c r="J11" s="18"/>
      <c r="K11" s="21"/>
    </row>
    <row r="12" spans="1:11" ht="24.9" customHeight="1">
      <c r="A12" s="2"/>
      <c r="B12" s="7">
        <v>8</v>
      </c>
      <c r="C12" s="18">
        <v>159</v>
      </c>
      <c r="D12" s="18">
        <v>687</v>
      </c>
      <c r="E12" s="18">
        <v>34731</v>
      </c>
      <c r="F12" s="18">
        <v>22264</v>
      </c>
      <c r="G12" s="18"/>
      <c r="H12" s="18"/>
      <c r="I12" s="8"/>
      <c r="J12" s="18"/>
      <c r="K12" s="22"/>
    </row>
    <row r="13" spans="1:11" ht="24.9" customHeight="1">
      <c r="A13" s="2"/>
      <c r="B13" s="7">
        <v>9</v>
      </c>
      <c r="C13" s="18">
        <v>202</v>
      </c>
      <c r="D13" s="18">
        <v>872</v>
      </c>
      <c r="E13" s="18">
        <v>20081</v>
      </c>
      <c r="F13" s="18">
        <v>12872</v>
      </c>
      <c r="G13" s="18">
        <v>835</v>
      </c>
      <c r="H13" s="18">
        <v>2547</v>
      </c>
      <c r="I13" s="8"/>
      <c r="J13" s="18"/>
      <c r="K13" s="22"/>
    </row>
    <row r="14" spans="1:11" ht="24.9" customHeight="1">
      <c r="A14" s="2"/>
      <c r="B14" s="7">
        <v>10</v>
      </c>
      <c r="C14" s="59"/>
      <c r="D14" s="59"/>
      <c r="E14" s="59"/>
      <c r="F14" s="59"/>
      <c r="G14" s="59"/>
      <c r="H14" s="59"/>
      <c r="I14" s="8"/>
      <c r="J14" s="18"/>
      <c r="K14" s="21"/>
    </row>
    <row r="15" spans="1:11" ht="24.9" customHeight="1">
      <c r="A15" s="2"/>
      <c r="B15" s="7">
        <v>11</v>
      </c>
      <c r="C15" s="59"/>
      <c r="D15" s="59"/>
      <c r="E15" s="59"/>
      <c r="F15" s="59"/>
      <c r="G15" s="59"/>
      <c r="H15" s="59"/>
      <c r="I15" s="8"/>
      <c r="J15" s="18"/>
      <c r="K15" s="21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2476</v>
      </c>
      <c r="D18" s="25">
        <f t="shared" ref="D18:J18" si="0">SUM(D5:D17)</f>
        <v>10695</v>
      </c>
      <c r="E18" s="25">
        <f t="shared" si="0"/>
        <v>152556</v>
      </c>
      <c r="F18" s="25">
        <f t="shared" si="0"/>
        <v>97798</v>
      </c>
      <c r="G18" s="25">
        <f t="shared" si="0"/>
        <v>3235</v>
      </c>
      <c r="H18" s="25">
        <f t="shared" si="0"/>
        <v>9867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C5" sqref="C5:H17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1.19921875" bestFit="1" customWidth="1"/>
    <col min="6" max="6" width="10.5" customWidth="1"/>
    <col min="7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95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14">
        <f>ROUND(D5/4.32,0)</f>
        <v>1252</v>
      </c>
      <c r="D5" s="114">
        <v>5408</v>
      </c>
      <c r="E5" s="114">
        <f>ROUND(F5/0.641,0)</f>
        <v>24448</v>
      </c>
      <c r="F5" s="114">
        <v>15671</v>
      </c>
      <c r="G5" s="114">
        <f>ROUND(H5/3.05,0)</f>
        <v>1996</v>
      </c>
      <c r="H5" s="114">
        <v>6087</v>
      </c>
      <c r="I5" s="8"/>
      <c r="J5" s="18"/>
      <c r="K5" s="22"/>
    </row>
    <row r="6" spans="1:11" ht="24.9" customHeight="1">
      <c r="A6" s="2"/>
      <c r="B6" s="7">
        <v>2</v>
      </c>
      <c r="C6" s="114">
        <f t="shared" ref="C6:C16" si="0">ROUND(D6/4.32,0)</f>
        <v>837</v>
      </c>
      <c r="D6" s="114">
        <v>3615</v>
      </c>
      <c r="E6" s="114">
        <f t="shared" ref="E6:E16" si="1">ROUND(F6/0.641,0)</f>
        <v>17193</v>
      </c>
      <c r="F6" s="114">
        <v>11021</v>
      </c>
      <c r="G6" s="114">
        <f t="shared" ref="G6:G16" si="2">ROUND(H6/3.05,0)</f>
        <v>405</v>
      </c>
      <c r="H6" s="114">
        <v>1235</v>
      </c>
      <c r="I6" s="8"/>
      <c r="J6" s="18"/>
      <c r="K6" s="22"/>
    </row>
    <row r="7" spans="1:11" ht="24.9" customHeight="1">
      <c r="A7" s="2"/>
      <c r="B7" s="7">
        <v>3</v>
      </c>
      <c r="C7" s="114">
        <v>785</v>
      </c>
      <c r="D7" s="114">
        <v>3461</v>
      </c>
      <c r="E7" s="114">
        <f t="shared" si="1"/>
        <v>16794</v>
      </c>
      <c r="F7" s="114">
        <v>10765</v>
      </c>
      <c r="G7" s="114">
        <f t="shared" si="2"/>
        <v>1676</v>
      </c>
      <c r="H7" s="114">
        <v>5112</v>
      </c>
      <c r="I7" s="8"/>
      <c r="J7" s="18"/>
      <c r="K7" s="18" t="s">
        <v>96</v>
      </c>
    </row>
    <row r="8" spans="1:11" ht="24.9" customHeight="1">
      <c r="A8" s="2"/>
      <c r="B8" s="7">
        <v>4</v>
      </c>
      <c r="C8" s="114">
        <f t="shared" si="0"/>
        <v>816</v>
      </c>
      <c r="D8" s="114">
        <v>3525</v>
      </c>
      <c r="E8" s="114">
        <f t="shared" si="1"/>
        <v>12354</v>
      </c>
      <c r="F8" s="114">
        <v>7919</v>
      </c>
      <c r="G8" s="114">
        <f t="shared" si="2"/>
        <v>216</v>
      </c>
      <c r="H8" s="114">
        <v>659</v>
      </c>
      <c r="I8" s="8"/>
      <c r="J8" s="18"/>
      <c r="K8" s="22"/>
    </row>
    <row r="9" spans="1:11" ht="24.9" customHeight="1">
      <c r="A9" s="2"/>
      <c r="B9" s="7">
        <v>5</v>
      </c>
      <c r="C9" s="114">
        <f t="shared" si="0"/>
        <v>505</v>
      </c>
      <c r="D9" s="114">
        <v>2181</v>
      </c>
      <c r="E9" s="114">
        <f t="shared" si="1"/>
        <v>6629</v>
      </c>
      <c r="F9" s="114">
        <v>4249</v>
      </c>
      <c r="G9" s="114">
        <f t="shared" si="2"/>
        <v>0</v>
      </c>
      <c r="H9" s="114"/>
      <c r="I9" s="8"/>
      <c r="J9" s="18"/>
      <c r="K9" s="22"/>
    </row>
    <row r="10" spans="1:11" ht="24.9" customHeight="1">
      <c r="A10" s="2"/>
      <c r="B10" s="7">
        <v>6</v>
      </c>
      <c r="C10" s="114">
        <f t="shared" si="0"/>
        <v>577</v>
      </c>
      <c r="D10" s="114">
        <v>2493</v>
      </c>
      <c r="E10" s="114">
        <f t="shared" si="1"/>
        <v>7111</v>
      </c>
      <c r="F10" s="114">
        <v>4558</v>
      </c>
      <c r="G10" s="114">
        <f t="shared" si="2"/>
        <v>0</v>
      </c>
      <c r="H10" s="114"/>
      <c r="I10" s="8"/>
      <c r="J10" s="18"/>
      <c r="K10" s="22"/>
    </row>
    <row r="11" spans="1:11" ht="24.9" customHeight="1">
      <c r="A11" s="2"/>
      <c r="B11" s="7">
        <v>7</v>
      </c>
      <c r="C11" s="114">
        <f t="shared" si="0"/>
        <v>853</v>
      </c>
      <c r="D11" s="114">
        <v>3685</v>
      </c>
      <c r="E11" s="114">
        <f t="shared" si="1"/>
        <v>20150</v>
      </c>
      <c r="F11" s="114">
        <v>12916</v>
      </c>
      <c r="G11" s="114">
        <f t="shared" si="2"/>
        <v>1485</v>
      </c>
      <c r="H11" s="114">
        <f>3102+1428</f>
        <v>4530</v>
      </c>
      <c r="I11" s="8"/>
      <c r="J11" s="18"/>
      <c r="K11" s="22"/>
    </row>
    <row r="12" spans="1:11" ht="24.9" customHeight="1">
      <c r="A12" s="2"/>
      <c r="B12" s="7">
        <v>8</v>
      </c>
      <c r="C12" s="114">
        <f t="shared" si="0"/>
        <v>872</v>
      </c>
      <c r="D12" s="114">
        <v>3767</v>
      </c>
      <c r="E12" s="114">
        <f t="shared" si="1"/>
        <v>15627</v>
      </c>
      <c r="F12" s="114">
        <v>10017</v>
      </c>
      <c r="G12" s="114">
        <f t="shared" si="2"/>
        <v>0</v>
      </c>
      <c r="H12" s="114"/>
      <c r="I12" s="8"/>
      <c r="J12" s="18"/>
      <c r="K12" s="19"/>
    </row>
    <row r="13" spans="1:11" ht="24.9" customHeight="1">
      <c r="A13" s="2"/>
      <c r="B13" s="7">
        <v>9</v>
      </c>
      <c r="C13" s="114">
        <f t="shared" si="0"/>
        <v>876</v>
      </c>
      <c r="D13" s="114">
        <v>3784</v>
      </c>
      <c r="E13" s="114">
        <f t="shared" si="1"/>
        <v>18963</v>
      </c>
      <c r="F13" s="114">
        <v>12155</v>
      </c>
      <c r="G13" s="114">
        <f t="shared" si="2"/>
        <v>0</v>
      </c>
      <c r="H13" s="114"/>
      <c r="I13" s="8"/>
      <c r="J13" s="18"/>
      <c r="K13" s="22"/>
    </row>
    <row r="14" spans="1:11" ht="24.9" customHeight="1">
      <c r="A14" s="2"/>
      <c r="B14" s="7">
        <v>10</v>
      </c>
      <c r="C14" s="114">
        <f t="shared" si="0"/>
        <v>0</v>
      </c>
      <c r="D14" s="114"/>
      <c r="E14" s="114">
        <f t="shared" si="1"/>
        <v>0</v>
      </c>
      <c r="F14" s="114"/>
      <c r="G14" s="114">
        <f t="shared" si="2"/>
        <v>0</v>
      </c>
      <c r="H14" s="114"/>
      <c r="I14" s="8"/>
      <c r="J14" s="18"/>
      <c r="K14" s="21"/>
    </row>
    <row r="15" spans="1:11" ht="24.9" customHeight="1">
      <c r="A15" s="2"/>
      <c r="B15" s="7">
        <v>11</v>
      </c>
      <c r="C15" s="114">
        <f t="shared" si="0"/>
        <v>0</v>
      </c>
      <c r="D15" s="114"/>
      <c r="E15" s="114">
        <f t="shared" si="1"/>
        <v>0</v>
      </c>
      <c r="F15" s="114"/>
      <c r="G15" s="114">
        <f t="shared" si="2"/>
        <v>0</v>
      </c>
      <c r="H15" s="114"/>
      <c r="I15" s="8"/>
      <c r="J15" s="18"/>
      <c r="K15" s="22"/>
    </row>
    <row r="16" spans="1:11" ht="24.9" customHeight="1">
      <c r="A16" s="2"/>
      <c r="B16" s="7">
        <v>12</v>
      </c>
      <c r="C16" s="114">
        <f t="shared" si="0"/>
        <v>0</v>
      </c>
      <c r="D16" s="114"/>
      <c r="E16" s="114">
        <f t="shared" si="1"/>
        <v>0</v>
      </c>
      <c r="F16" s="114"/>
      <c r="G16" s="114">
        <f t="shared" si="2"/>
        <v>0</v>
      </c>
      <c r="H16" s="114"/>
      <c r="I16" s="8"/>
      <c r="J16" s="18"/>
      <c r="K16" s="21"/>
    </row>
    <row r="17" spans="1:11" ht="24.9" customHeight="1">
      <c r="A17" s="2"/>
      <c r="B17" s="11"/>
      <c r="C17" s="114"/>
      <c r="D17" s="114"/>
      <c r="E17" s="114"/>
      <c r="F17" s="114"/>
      <c r="G17" s="114"/>
      <c r="H17" s="114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7373</v>
      </c>
      <c r="D18" s="25">
        <f t="shared" ref="D18:J18" si="3">SUM(D5:D17)</f>
        <v>31919</v>
      </c>
      <c r="E18" s="25">
        <f t="shared" si="3"/>
        <v>139269</v>
      </c>
      <c r="F18" s="25">
        <f t="shared" si="3"/>
        <v>89271</v>
      </c>
      <c r="G18" s="25">
        <f t="shared" si="3"/>
        <v>5778</v>
      </c>
      <c r="H18" s="25">
        <f t="shared" si="3"/>
        <v>17623</v>
      </c>
      <c r="I18" s="25">
        <f t="shared" si="3"/>
        <v>0</v>
      </c>
      <c r="J18" s="25">
        <f t="shared" si="3"/>
        <v>0</v>
      </c>
      <c r="K18" s="21"/>
    </row>
    <row r="19" spans="1:11" ht="33.75" customHeight="1">
      <c r="G19" s="118" t="s">
        <v>97</v>
      </c>
      <c r="H19" s="126"/>
      <c r="J19" s="127" t="s">
        <v>98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19"/>
  <sheetViews>
    <sheetView topLeftCell="A2" workbookViewId="0">
      <selection activeCell="I14" sqref="I14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1.09765625" customWidth="1"/>
    <col min="6" max="6" width="12.09765625" customWidth="1"/>
    <col min="7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99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921</v>
      </c>
      <c r="D5" s="18">
        <v>4629</v>
      </c>
      <c r="E5" s="18">
        <v>32642</v>
      </c>
      <c r="F5" s="18">
        <v>20697</v>
      </c>
      <c r="G5" s="18">
        <v>2029</v>
      </c>
      <c r="H5" s="18">
        <v>6188</v>
      </c>
      <c r="I5" s="8"/>
      <c r="J5" s="18"/>
      <c r="K5" s="33" t="s">
        <v>100</v>
      </c>
    </row>
    <row r="6" spans="1:11" ht="24.9" customHeight="1">
      <c r="A6" s="2"/>
      <c r="B6" s="7">
        <v>2</v>
      </c>
      <c r="C6" s="18">
        <v>426</v>
      </c>
      <c r="D6" s="18">
        <v>2058</v>
      </c>
      <c r="E6" s="18">
        <v>24121</v>
      </c>
      <c r="F6" s="18">
        <v>15294</v>
      </c>
      <c r="G6" s="18">
        <v>1562</v>
      </c>
      <c r="H6" s="18">
        <v>4764</v>
      </c>
      <c r="I6" s="8"/>
      <c r="J6" s="18"/>
      <c r="K6" s="21"/>
    </row>
    <row r="7" spans="1:11" ht="24.9" customHeight="1">
      <c r="A7" s="2"/>
      <c r="B7" s="7">
        <v>3</v>
      </c>
      <c r="C7" s="18">
        <v>445</v>
      </c>
      <c r="D7" s="18">
        <v>2188</v>
      </c>
      <c r="E7" s="18">
        <v>25703</v>
      </c>
      <c r="F7" s="18">
        <v>16298</v>
      </c>
      <c r="G7" s="18">
        <v>623</v>
      </c>
      <c r="H7" s="18">
        <v>1900</v>
      </c>
      <c r="I7" s="8"/>
      <c r="J7" s="18"/>
      <c r="K7" s="21"/>
    </row>
    <row r="8" spans="1:11" ht="24.9" customHeight="1">
      <c r="A8" s="2"/>
      <c r="B8" s="7">
        <v>4</v>
      </c>
      <c r="C8" s="18">
        <v>496</v>
      </c>
      <c r="D8" s="18">
        <v>2468</v>
      </c>
      <c r="E8" s="18">
        <v>8701</v>
      </c>
      <c r="F8" s="18">
        <v>5536</v>
      </c>
      <c r="G8" s="18">
        <v>1285</v>
      </c>
      <c r="H8" s="18">
        <v>3919</v>
      </c>
      <c r="I8" s="8"/>
      <c r="J8" s="18"/>
      <c r="K8" s="21"/>
    </row>
    <row r="9" spans="1:11" ht="24.9" customHeight="1">
      <c r="A9" s="2"/>
      <c r="B9" s="7">
        <v>5</v>
      </c>
      <c r="C9" s="18">
        <v>142</v>
      </c>
      <c r="D9" s="18">
        <v>686</v>
      </c>
      <c r="E9" s="18">
        <v>8601</v>
      </c>
      <c r="F9" s="18">
        <v>5476</v>
      </c>
      <c r="G9" s="18">
        <v>0</v>
      </c>
      <c r="H9" s="18">
        <v>0</v>
      </c>
      <c r="I9" s="8"/>
      <c r="J9" s="18"/>
      <c r="K9" s="19"/>
    </row>
    <row r="10" spans="1:11" ht="24.9" customHeight="1">
      <c r="A10" s="2"/>
      <c r="B10" s="7">
        <v>6</v>
      </c>
      <c r="C10" s="18">
        <v>156</v>
      </c>
      <c r="D10" s="18">
        <v>753</v>
      </c>
      <c r="E10" s="18">
        <v>16975</v>
      </c>
      <c r="F10" s="18">
        <v>10763</v>
      </c>
      <c r="G10" s="18">
        <v>0</v>
      </c>
      <c r="H10" s="18">
        <v>0</v>
      </c>
      <c r="I10" s="8"/>
      <c r="J10" s="18"/>
      <c r="K10" s="21"/>
    </row>
    <row r="11" spans="1:11" ht="24.9" customHeight="1">
      <c r="A11" s="2"/>
      <c r="B11" s="7">
        <v>7</v>
      </c>
      <c r="C11" s="18">
        <v>432</v>
      </c>
      <c r="D11" s="18">
        <v>1933</v>
      </c>
      <c r="E11" s="18">
        <v>19530</v>
      </c>
      <c r="F11" s="18">
        <v>12383</v>
      </c>
      <c r="G11" s="18">
        <v>400</v>
      </c>
      <c r="H11" s="18">
        <v>1220</v>
      </c>
      <c r="I11" s="8"/>
      <c r="J11" s="18"/>
      <c r="K11" s="21"/>
    </row>
    <row r="12" spans="1:11" ht="24.9" customHeight="1">
      <c r="A12" s="2"/>
      <c r="B12" s="7">
        <v>8</v>
      </c>
      <c r="C12" s="18">
        <v>403</v>
      </c>
      <c r="D12" s="18">
        <v>1786</v>
      </c>
      <c r="E12" s="18">
        <v>19456</v>
      </c>
      <c r="F12" s="18">
        <v>12336</v>
      </c>
      <c r="G12" s="18">
        <v>423</v>
      </c>
      <c r="H12" s="18">
        <v>1290</v>
      </c>
      <c r="I12" s="8"/>
      <c r="J12" s="18"/>
      <c r="K12" s="33" t="s">
        <v>101</v>
      </c>
    </row>
    <row r="13" spans="1:11" ht="24.9" customHeight="1">
      <c r="A13" s="2"/>
      <c r="B13" s="7">
        <v>9</v>
      </c>
      <c r="C13" s="18">
        <v>420</v>
      </c>
      <c r="D13" s="18">
        <v>1968</v>
      </c>
      <c r="E13" s="18">
        <v>18796</v>
      </c>
      <c r="F13" s="18">
        <v>11918</v>
      </c>
      <c r="G13" s="18">
        <v>85</v>
      </c>
      <c r="H13" s="18">
        <v>259</v>
      </c>
      <c r="I13" s="8"/>
      <c r="J13" s="18"/>
      <c r="K13" s="22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22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21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3841</v>
      </c>
      <c r="D18" s="25">
        <f t="shared" ref="D18:J18" si="0">SUM(D5:D17)</f>
        <v>18469</v>
      </c>
      <c r="E18" s="25">
        <f t="shared" si="0"/>
        <v>174525</v>
      </c>
      <c r="F18" s="25">
        <f t="shared" si="0"/>
        <v>110701</v>
      </c>
      <c r="G18" s="25">
        <f t="shared" si="0"/>
        <v>6407</v>
      </c>
      <c r="H18" s="25">
        <f t="shared" si="0"/>
        <v>19540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27"/>
  <sheetViews>
    <sheetView topLeftCell="B1" workbookViewId="0">
      <selection activeCell="J16" sqref="J16"/>
    </sheetView>
  </sheetViews>
  <sheetFormatPr defaultRowHeight="15.6"/>
  <cols>
    <col min="1" max="1" width="4.69921875" customWidth="1"/>
    <col min="2" max="2" width="8.09765625" style="1" customWidth="1"/>
    <col min="3" max="3" width="11" customWidth="1"/>
    <col min="4" max="4" width="11.69921875" customWidth="1"/>
    <col min="5" max="5" width="11" customWidth="1"/>
    <col min="6" max="6" width="11.3984375" customWidth="1"/>
    <col min="7" max="7" width="10.5" customWidth="1"/>
    <col min="8" max="8" width="10.59765625" customWidth="1"/>
    <col min="9" max="9" width="9.59765625" customWidth="1"/>
    <col min="10" max="10" width="10.59765625" customWidth="1"/>
    <col min="11" max="11" width="15.1992187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33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59">
        <v>1203</v>
      </c>
      <c r="D5" s="59">
        <v>5197</v>
      </c>
      <c r="E5" s="59">
        <v>44613</v>
      </c>
      <c r="F5" s="59">
        <v>28373</v>
      </c>
      <c r="G5" s="59">
        <v>3524</v>
      </c>
      <c r="H5" s="59">
        <v>10748</v>
      </c>
      <c r="I5" s="8"/>
      <c r="J5" s="18"/>
      <c r="K5" s="21"/>
    </row>
    <row r="6" spans="1:11" ht="24.9" customHeight="1">
      <c r="A6" s="2"/>
      <c r="B6" s="7">
        <v>2</v>
      </c>
      <c r="C6" s="84">
        <v>675</v>
      </c>
      <c r="D6" s="84">
        <v>2916</v>
      </c>
      <c r="E6" s="59">
        <v>29172</v>
      </c>
      <c r="F6" s="59">
        <v>18555</v>
      </c>
      <c r="G6" s="59">
        <v>658</v>
      </c>
      <c r="H6" s="59">
        <v>2007</v>
      </c>
      <c r="I6" s="8"/>
      <c r="J6" s="18"/>
      <c r="K6" s="21"/>
    </row>
    <row r="7" spans="1:11" ht="24.9" customHeight="1">
      <c r="A7" s="2"/>
      <c r="B7" s="7">
        <v>3</v>
      </c>
      <c r="C7" s="59">
        <v>634</v>
      </c>
      <c r="D7" s="59">
        <v>2739</v>
      </c>
      <c r="E7" s="59">
        <v>27508</v>
      </c>
      <c r="F7" s="59">
        <v>17499</v>
      </c>
      <c r="G7" s="59">
        <v>1537</v>
      </c>
      <c r="H7" s="59">
        <v>4688</v>
      </c>
      <c r="I7" s="8"/>
      <c r="J7" s="18"/>
      <c r="K7" s="22"/>
    </row>
    <row r="8" spans="1:11" ht="24.9" customHeight="1">
      <c r="A8" s="2"/>
      <c r="B8" s="7">
        <v>4</v>
      </c>
      <c r="C8" s="59">
        <v>271</v>
      </c>
      <c r="D8" s="59">
        <v>1171</v>
      </c>
      <c r="E8" s="59">
        <v>20354</v>
      </c>
      <c r="F8" s="59">
        <v>12823</v>
      </c>
      <c r="G8" s="59">
        <v>1709</v>
      </c>
      <c r="H8" s="59">
        <v>5212</v>
      </c>
      <c r="I8" s="8"/>
      <c r="J8" s="18"/>
      <c r="K8" s="21"/>
    </row>
    <row r="9" spans="1:11" ht="24.9" customHeight="1">
      <c r="A9" s="2"/>
      <c r="B9" s="7">
        <v>5</v>
      </c>
      <c r="C9" s="59">
        <v>0</v>
      </c>
      <c r="D9" s="59">
        <v>0</v>
      </c>
      <c r="E9" s="59">
        <v>8444</v>
      </c>
      <c r="F9" s="59">
        <v>5320</v>
      </c>
      <c r="G9" s="59">
        <v>0</v>
      </c>
      <c r="H9" s="59">
        <v>0</v>
      </c>
      <c r="I9" s="60"/>
      <c r="J9" s="59"/>
      <c r="K9" s="33"/>
    </row>
    <row r="10" spans="1:11" ht="24.9" customHeight="1">
      <c r="A10" s="2"/>
      <c r="B10" s="7">
        <v>6</v>
      </c>
      <c r="C10" s="59">
        <v>723</v>
      </c>
      <c r="D10" s="59">
        <v>3123</v>
      </c>
      <c r="E10" s="59">
        <v>8752</v>
      </c>
      <c r="F10" s="59">
        <v>5515</v>
      </c>
      <c r="G10" s="59">
        <v>357</v>
      </c>
      <c r="H10" s="59">
        <v>1089</v>
      </c>
      <c r="I10" s="60"/>
      <c r="J10" s="59"/>
      <c r="K10" s="22"/>
    </row>
    <row r="11" spans="1:11" ht="24.9" customHeight="1">
      <c r="A11" s="2"/>
      <c r="B11" s="7">
        <v>7</v>
      </c>
      <c r="C11" s="59">
        <v>452</v>
      </c>
      <c r="D11" s="59">
        <v>1952</v>
      </c>
      <c r="E11" s="59">
        <v>13344</v>
      </c>
      <c r="F11" s="59">
        <v>8464</v>
      </c>
      <c r="G11" s="59">
        <v>421</v>
      </c>
      <c r="H11" s="59">
        <v>1284</v>
      </c>
      <c r="I11" s="8"/>
      <c r="J11" s="18"/>
      <c r="K11" s="22"/>
    </row>
    <row r="12" spans="1:11" ht="24.9" customHeight="1">
      <c r="A12" s="2"/>
      <c r="B12" s="7">
        <v>8</v>
      </c>
      <c r="C12" s="59">
        <v>395</v>
      </c>
      <c r="D12" s="59">
        <v>1706</v>
      </c>
      <c r="E12" s="59">
        <v>23629</v>
      </c>
      <c r="F12" s="59">
        <v>15082</v>
      </c>
      <c r="G12" s="59">
        <v>31</v>
      </c>
      <c r="H12" s="59">
        <v>94</v>
      </c>
      <c r="I12" s="8"/>
      <c r="J12" s="18"/>
      <c r="K12" s="19"/>
    </row>
    <row r="13" spans="1:11" ht="24.9" customHeight="1">
      <c r="A13" s="2"/>
      <c r="B13" s="7">
        <v>9</v>
      </c>
      <c r="C13" s="59">
        <v>543</v>
      </c>
      <c r="D13" s="59">
        <v>2345</v>
      </c>
      <c r="E13" s="59">
        <v>20595</v>
      </c>
      <c r="F13" s="59">
        <v>13100</v>
      </c>
      <c r="G13" s="59">
        <v>2572</v>
      </c>
      <c r="H13" s="59">
        <v>7844</v>
      </c>
      <c r="I13" s="8"/>
      <c r="J13" s="18">
        <v>10000</v>
      </c>
      <c r="K13" s="21"/>
    </row>
    <row r="14" spans="1:11" ht="24.9" customHeight="1">
      <c r="A14" s="2"/>
      <c r="B14" s="7">
        <v>10</v>
      </c>
      <c r="C14" s="59"/>
      <c r="D14" s="59"/>
      <c r="E14" s="59"/>
      <c r="F14" s="59"/>
      <c r="G14" s="85"/>
      <c r="H14" s="59"/>
      <c r="I14" s="8"/>
      <c r="J14" s="18"/>
      <c r="K14" s="22"/>
    </row>
    <row r="15" spans="1:11" ht="24.9" customHeight="1">
      <c r="A15" s="2"/>
      <c r="B15" s="7">
        <v>11</v>
      </c>
      <c r="C15" s="59"/>
      <c r="D15" s="59"/>
      <c r="E15" s="59"/>
      <c r="F15" s="59"/>
      <c r="G15" s="59"/>
      <c r="H15" s="59"/>
      <c r="I15" s="8"/>
      <c r="J15" s="59"/>
      <c r="K15" s="19"/>
    </row>
    <row r="16" spans="1:11" ht="24.9" customHeight="1">
      <c r="A16" s="2"/>
      <c r="B16" s="7">
        <v>12</v>
      </c>
      <c r="C16" s="59"/>
      <c r="D16" s="59"/>
      <c r="E16" s="59"/>
      <c r="F16" s="59"/>
      <c r="G16" s="59"/>
      <c r="H16" s="59"/>
      <c r="I16" s="8"/>
      <c r="J16" s="18"/>
      <c r="K16" s="22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4896</v>
      </c>
      <c r="D18" s="25">
        <f t="shared" ref="D18:J18" si="0">SUM(D5:D17)</f>
        <v>21149</v>
      </c>
      <c r="E18" s="25">
        <f t="shared" si="0"/>
        <v>196411</v>
      </c>
      <c r="F18" s="25">
        <f t="shared" si="0"/>
        <v>124731</v>
      </c>
      <c r="G18" s="25">
        <f t="shared" si="0"/>
        <v>10809</v>
      </c>
      <c r="H18" s="25">
        <f t="shared" si="0"/>
        <v>32966</v>
      </c>
      <c r="I18" s="25">
        <f t="shared" si="0"/>
        <v>0</v>
      </c>
      <c r="J18" s="25">
        <f t="shared" si="0"/>
        <v>10000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C13" sqref="C13:F13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6" width="10.8984375" customWidth="1"/>
    <col min="7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34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7014</v>
      </c>
      <c r="D5" s="18">
        <v>43128</v>
      </c>
      <c r="E5" s="18">
        <v>31477</v>
      </c>
      <c r="F5" s="18">
        <v>20076</v>
      </c>
      <c r="G5" s="18">
        <v>2000</v>
      </c>
      <c r="H5" s="18">
        <v>6100</v>
      </c>
      <c r="I5" s="8"/>
      <c r="J5" s="18"/>
      <c r="K5" s="83" t="s">
        <v>102</v>
      </c>
    </row>
    <row r="6" spans="1:11" ht="24.9" customHeight="1">
      <c r="A6" s="2"/>
      <c r="B6" s="7">
        <v>2</v>
      </c>
      <c r="C6" s="18">
        <v>1695</v>
      </c>
      <c r="D6" s="18">
        <v>7322</v>
      </c>
      <c r="E6" s="18">
        <v>19900</v>
      </c>
      <c r="F6" s="18">
        <v>12693</v>
      </c>
      <c r="G6" s="18">
        <v>800</v>
      </c>
      <c r="H6" s="18">
        <v>2440</v>
      </c>
      <c r="I6" s="8"/>
      <c r="J6" s="18"/>
      <c r="K6" s="22"/>
    </row>
    <row r="7" spans="1:11" ht="24.9" customHeight="1">
      <c r="A7" s="2"/>
      <c r="B7" s="7">
        <v>3</v>
      </c>
      <c r="C7" s="18">
        <v>1332</v>
      </c>
      <c r="D7" s="18">
        <v>5754</v>
      </c>
      <c r="E7" s="18">
        <v>21757</v>
      </c>
      <c r="F7" s="18">
        <v>13874</v>
      </c>
      <c r="G7" s="18">
        <v>1639</v>
      </c>
      <c r="H7" s="18">
        <v>4999</v>
      </c>
      <c r="I7" s="8"/>
      <c r="J7" s="18"/>
      <c r="K7" s="21"/>
    </row>
    <row r="8" spans="1:11" ht="24.9" customHeight="1">
      <c r="A8" s="2"/>
      <c r="B8" s="7">
        <v>4</v>
      </c>
      <c r="C8" s="18">
        <v>989</v>
      </c>
      <c r="D8" s="18">
        <v>4272</v>
      </c>
      <c r="E8" s="18">
        <v>14899</v>
      </c>
      <c r="F8" s="18">
        <v>9504</v>
      </c>
      <c r="G8" s="18">
        <v>1300</v>
      </c>
      <c r="H8" s="18">
        <v>3965</v>
      </c>
      <c r="I8" s="8"/>
      <c r="J8" s="18"/>
      <c r="K8" s="21"/>
    </row>
    <row r="9" spans="1:11" ht="24.9" customHeight="1">
      <c r="A9" s="2"/>
      <c r="B9" s="7">
        <v>5</v>
      </c>
      <c r="C9" s="18">
        <v>880</v>
      </c>
      <c r="D9" s="18">
        <v>3802</v>
      </c>
      <c r="E9" s="18">
        <v>6075</v>
      </c>
      <c r="F9" s="18">
        <v>3872</v>
      </c>
      <c r="G9" s="18"/>
      <c r="H9" s="18"/>
      <c r="I9" s="8"/>
      <c r="J9" s="18"/>
      <c r="K9" s="21"/>
    </row>
    <row r="10" spans="1:11" ht="24.9" customHeight="1">
      <c r="A10" s="2"/>
      <c r="B10" s="7">
        <v>6</v>
      </c>
      <c r="C10" s="18">
        <v>1046</v>
      </c>
      <c r="D10" s="18">
        <v>4519</v>
      </c>
      <c r="E10" s="18">
        <v>6000</v>
      </c>
      <c r="F10" s="18">
        <v>3823</v>
      </c>
      <c r="G10" s="18"/>
      <c r="H10" s="18"/>
      <c r="I10" s="8"/>
      <c r="J10" s="18"/>
      <c r="K10" s="21"/>
    </row>
    <row r="11" spans="1:11" ht="24.9" customHeight="1">
      <c r="A11" s="2"/>
      <c r="B11" s="7">
        <v>7</v>
      </c>
      <c r="C11" s="18">
        <v>1348</v>
      </c>
      <c r="D11" s="18">
        <v>5823</v>
      </c>
      <c r="E11" s="18">
        <v>18033</v>
      </c>
      <c r="F11" s="18">
        <v>11477</v>
      </c>
      <c r="G11" s="18"/>
      <c r="H11" s="18"/>
      <c r="I11" s="8"/>
      <c r="J11" s="18"/>
      <c r="K11" s="22"/>
    </row>
    <row r="12" spans="1:11" ht="24.9" customHeight="1">
      <c r="A12" s="2"/>
      <c r="B12" s="7">
        <v>8</v>
      </c>
      <c r="C12" s="18">
        <v>1384</v>
      </c>
      <c r="D12" s="18">
        <v>5979</v>
      </c>
      <c r="E12" s="18">
        <v>13720</v>
      </c>
      <c r="F12" s="18">
        <v>8729</v>
      </c>
      <c r="G12" s="18"/>
      <c r="H12" s="18"/>
      <c r="I12" s="8"/>
      <c r="J12" s="18"/>
      <c r="K12" s="19"/>
    </row>
    <row r="13" spans="1:11" ht="24.9" customHeight="1">
      <c r="A13" s="2"/>
      <c r="B13" s="7">
        <v>9</v>
      </c>
      <c r="C13" s="18">
        <v>1594</v>
      </c>
      <c r="D13" s="18">
        <v>6886</v>
      </c>
      <c r="E13" s="18">
        <v>18610</v>
      </c>
      <c r="F13" s="18">
        <v>11790</v>
      </c>
      <c r="G13" s="18"/>
      <c r="H13" s="18"/>
      <c r="I13" s="8"/>
      <c r="J13" s="18"/>
      <c r="K13" s="21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21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21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17282</v>
      </c>
      <c r="D18" s="25">
        <f t="shared" ref="D18:J18" si="0">SUM(D5:D17)</f>
        <v>87485</v>
      </c>
      <c r="E18" s="25">
        <f t="shared" si="0"/>
        <v>150471</v>
      </c>
      <c r="F18" s="25">
        <f t="shared" si="0"/>
        <v>95838</v>
      </c>
      <c r="G18" s="25">
        <f t="shared" si="0"/>
        <v>5739</v>
      </c>
      <c r="H18" s="25">
        <f t="shared" si="0"/>
        <v>17504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  <row r="21" spans="1:11">
      <c r="C21" s="53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D13" sqref="D13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1" customWidth="1"/>
    <col min="6" max="6" width="11.19921875" customWidth="1"/>
    <col min="7" max="7" width="10.8984375" customWidth="1"/>
    <col min="8" max="8" width="11.5" customWidth="1"/>
    <col min="9" max="10" width="9.59765625" customWidth="1"/>
    <col min="11" max="11" width="27.5" customWidth="1"/>
  </cols>
  <sheetData>
    <row r="1" spans="1:11" ht="37.5" customHeight="1">
      <c r="A1" s="77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77"/>
      <c r="B2" s="3" t="s">
        <v>65</v>
      </c>
      <c r="C2" s="133" t="s">
        <v>103</v>
      </c>
      <c r="D2" s="133"/>
      <c r="E2" s="133"/>
      <c r="F2" s="78"/>
      <c r="G2" s="77"/>
      <c r="H2" s="77"/>
      <c r="I2" s="81"/>
      <c r="J2" s="16"/>
      <c r="K2" s="17" t="s">
        <v>60</v>
      </c>
    </row>
    <row r="3" spans="1:11" ht="25.5" customHeight="1">
      <c r="A3" s="77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77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77"/>
      <c r="B5" s="79">
        <v>1</v>
      </c>
      <c r="C5" s="18">
        <v>1022</v>
      </c>
      <c r="D5" s="18">
        <v>4573</v>
      </c>
      <c r="E5" s="18">
        <v>44999</v>
      </c>
      <c r="F5" s="18">
        <v>28532</v>
      </c>
      <c r="G5" s="18">
        <v>3135</v>
      </c>
      <c r="H5" s="18">
        <v>9562</v>
      </c>
      <c r="I5" s="8"/>
      <c r="J5" s="18"/>
      <c r="K5" s="22" t="s">
        <v>104</v>
      </c>
    </row>
    <row r="6" spans="1:11" ht="24.9" customHeight="1">
      <c r="A6" s="77"/>
      <c r="B6" s="79">
        <v>2</v>
      </c>
      <c r="C6" s="18">
        <v>490</v>
      </c>
      <c r="D6" s="18">
        <v>2117</v>
      </c>
      <c r="E6" s="18">
        <v>28725</v>
      </c>
      <c r="F6" s="18">
        <v>18214</v>
      </c>
      <c r="G6" s="18">
        <v>1047</v>
      </c>
      <c r="H6" s="18">
        <v>3193</v>
      </c>
      <c r="I6" s="8"/>
      <c r="J6" s="18"/>
      <c r="K6" s="22"/>
    </row>
    <row r="7" spans="1:11" ht="24.9" customHeight="1">
      <c r="A7" s="77"/>
      <c r="B7" s="79">
        <v>3</v>
      </c>
      <c r="C7" s="18">
        <v>286</v>
      </c>
      <c r="D7" s="18">
        <v>1235</v>
      </c>
      <c r="E7" s="18">
        <v>32280</v>
      </c>
      <c r="F7" s="18">
        <v>20468</v>
      </c>
      <c r="G7" s="18">
        <v>2118</v>
      </c>
      <c r="H7" s="18">
        <v>6460</v>
      </c>
      <c r="I7" s="8"/>
      <c r="J7" s="18"/>
      <c r="K7" s="22"/>
    </row>
    <row r="8" spans="1:11" ht="24.9" customHeight="1">
      <c r="A8" s="77"/>
      <c r="B8" s="79">
        <v>4</v>
      </c>
      <c r="C8" s="18">
        <v>233</v>
      </c>
      <c r="D8" s="18">
        <v>1007</v>
      </c>
      <c r="E8" s="18">
        <v>21243</v>
      </c>
      <c r="F8" s="18">
        <v>13470</v>
      </c>
      <c r="G8" s="82">
        <v>492</v>
      </c>
      <c r="H8" s="82">
        <v>1501</v>
      </c>
      <c r="I8" s="8"/>
      <c r="J8" s="18"/>
      <c r="K8" s="22"/>
    </row>
    <row r="9" spans="1:11" ht="24.9" customHeight="1">
      <c r="A9" s="77"/>
      <c r="B9" s="79">
        <v>5</v>
      </c>
      <c r="C9" s="18">
        <v>33</v>
      </c>
      <c r="D9" s="18">
        <v>142</v>
      </c>
      <c r="E9" s="18">
        <v>11315</v>
      </c>
      <c r="F9" s="18">
        <v>7215</v>
      </c>
      <c r="G9" s="18"/>
      <c r="H9" s="18"/>
      <c r="I9" s="8"/>
      <c r="J9" s="18"/>
      <c r="K9" s="22"/>
    </row>
    <row r="10" spans="1:11" ht="24.9" customHeight="1">
      <c r="A10" s="77"/>
      <c r="B10" s="79">
        <v>6</v>
      </c>
      <c r="C10" s="18">
        <v>39</v>
      </c>
      <c r="D10" s="18">
        <v>168</v>
      </c>
      <c r="E10" s="18">
        <v>11445</v>
      </c>
      <c r="F10" s="18">
        <v>7300</v>
      </c>
      <c r="G10" s="18">
        <v>913</v>
      </c>
      <c r="H10" s="18">
        <v>2785</v>
      </c>
      <c r="I10" s="8"/>
      <c r="J10" s="18"/>
      <c r="K10" s="22"/>
    </row>
    <row r="11" spans="1:11" ht="24.9" customHeight="1">
      <c r="A11" s="77"/>
      <c r="B11" s="79">
        <v>7</v>
      </c>
      <c r="C11" s="18">
        <v>88</v>
      </c>
      <c r="D11" s="18">
        <v>380</v>
      </c>
      <c r="E11" s="18">
        <v>15143</v>
      </c>
      <c r="F11" s="18">
        <v>9602</v>
      </c>
      <c r="G11" s="82">
        <v>0</v>
      </c>
      <c r="H11" s="82">
        <v>0</v>
      </c>
      <c r="I11" s="8"/>
      <c r="J11" s="18"/>
      <c r="K11" s="22"/>
    </row>
    <row r="12" spans="1:11" ht="24.9" customHeight="1">
      <c r="A12" s="77"/>
      <c r="B12" s="79">
        <v>8</v>
      </c>
      <c r="C12" s="18">
        <v>59</v>
      </c>
      <c r="D12" s="18">
        <v>255</v>
      </c>
      <c r="E12" s="18">
        <v>34716</v>
      </c>
      <c r="F12" s="18">
        <v>22012</v>
      </c>
      <c r="G12" s="18">
        <v>1107</v>
      </c>
      <c r="H12" s="18">
        <v>3376</v>
      </c>
      <c r="I12" s="8"/>
      <c r="J12" s="18"/>
      <c r="K12" s="22"/>
    </row>
    <row r="13" spans="1:11" ht="24.9" customHeight="1">
      <c r="A13" s="77"/>
      <c r="B13" s="79">
        <v>9</v>
      </c>
      <c r="C13" s="18">
        <v>102</v>
      </c>
      <c r="D13" s="18">
        <v>440</v>
      </c>
      <c r="E13" s="18">
        <v>22833</v>
      </c>
      <c r="F13" s="18">
        <v>14477</v>
      </c>
      <c r="G13" s="18">
        <v>672</v>
      </c>
      <c r="H13" s="18">
        <v>2049</v>
      </c>
      <c r="I13" s="8"/>
      <c r="J13" s="18"/>
      <c r="K13" s="22"/>
    </row>
    <row r="14" spans="1:11" ht="24.9" customHeight="1">
      <c r="A14" s="77"/>
      <c r="B14" s="79">
        <v>10</v>
      </c>
      <c r="C14" s="18"/>
      <c r="D14" s="18"/>
      <c r="E14" s="18"/>
      <c r="F14" s="18"/>
      <c r="G14" s="18"/>
      <c r="H14" s="18"/>
      <c r="I14" s="8"/>
      <c r="J14" s="18"/>
      <c r="K14" s="22"/>
    </row>
    <row r="15" spans="1:11" ht="24.9" customHeight="1">
      <c r="A15" s="77"/>
      <c r="B15" s="79">
        <v>11</v>
      </c>
      <c r="C15" s="18"/>
      <c r="D15" s="18"/>
      <c r="E15" s="18"/>
      <c r="F15" s="18"/>
      <c r="G15" s="18"/>
      <c r="H15" s="18"/>
      <c r="I15" s="8"/>
      <c r="J15" s="18"/>
      <c r="K15" s="22"/>
    </row>
    <row r="16" spans="1:11" ht="24.9" customHeight="1">
      <c r="A16" s="77"/>
      <c r="B16" s="79">
        <v>12</v>
      </c>
      <c r="C16" s="18"/>
      <c r="D16" s="18"/>
      <c r="E16" s="18"/>
      <c r="F16" s="18"/>
      <c r="G16" s="18"/>
      <c r="H16" s="18"/>
      <c r="I16" s="8"/>
      <c r="J16" s="18"/>
      <c r="K16" s="22"/>
    </row>
    <row r="17" spans="1:11" ht="24.9" customHeight="1">
      <c r="A17" s="77"/>
      <c r="B17" s="80"/>
      <c r="C17" s="18"/>
      <c r="D17" s="18"/>
      <c r="E17" s="18"/>
      <c r="F17" s="18"/>
      <c r="G17" s="18"/>
      <c r="H17" s="18"/>
      <c r="I17" s="8"/>
      <c r="J17" s="18"/>
      <c r="K17" s="22"/>
    </row>
    <row r="18" spans="1:11" ht="28.5" customHeight="1">
      <c r="A18" s="77"/>
      <c r="B18" s="12" t="s">
        <v>56</v>
      </c>
      <c r="C18" s="25">
        <f t="shared" ref="C18:J18" si="0">SUM(C5:C17)</f>
        <v>2352</v>
      </c>
      <c r="D18" s="25">
        <f t="shared" si="0"/>
        <v>10317</v>
      </c>
      <c r="E18" s="25">
        <f t="shared" si="0"/>
        <v>222699</v>
      </c>
      <c r="F18" s="25">
        <f t="shared" si="0"/>
        <v>141290</v>
      </c>
      <c r="G18" s="25">
        <f t="shared" si="0"/>
        <v>9484</v>
      </c>
      <c r="H18" s="25">
        <f t="shared" si="0"/>
        <v>28926</v>
      </c>
      <c r="I18" s="25">
        <f t="shared" si="0"/>
        <v>0</v>
      </c>
      <c r="J18" s="25">
        <f t="shared" si="0"/>
        <v>0</v>
      </c>
      <c r="K18" s="22"/>
    </row>
    <row r="19" spans="1:11" ht="33.75" customHeight="1">
      <c r="G19" s="126" t="s">
        <v>63</v>
      </c>
      <c r="H19" s="126"/>
      <c r="J19" s="127" t="s">
        <v>70</v>
      </c>
      <c r="K19" s="128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K17" sqref="K17"/>
    </sheetView>
  </sheetViews>
  <sheetFormatPr defaultRowHeight="15.6"/>
  <cols>
    <col min="1" max="1" width="4.69921875" customWidth="1"/>
    <col min="2" max="2" width="8.09765625" style="1" customWidth="1"/>
    <col min="3" max="3" width="10" customWidth="1"/>
    <col min="4" max="4" width="10.5" customWidth="1"/>
    <col min="5" max="6" width="10.59765625" customWidth="1"/>
    <col min="7" max="7" width="10.69921875" customWidth="1"/>
    <col min="8" max="8" width="12" customWidth="1"/>
    <col min="9" max="10" width="9.59765625" customWidth="1"/>
    <col min="11" max="11" width="31.69921875" customWidth="1"/>
  </cols>
  <sheetData>
    <row r="1" spans="1:11" ht="37.5" customHeight="1">
      <c r="A1" s="77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77"/>
      <c r="B2" s="3" t="s">
        <v>65</v>
      </c>
      <c r="C2" s="133" t="s">
        <v>36</v>
      </c>
      <c r="D2" s="133"/>
      <c r="E2" s="133"/>
      <c r="F2" s="78"/>
      <c r="G2" s="77"/>
      <c r="H2" s="77"/>
      <c r="I2" s="81"/>
      <c r="J2" s="16"/>
      <c r="K2" s="17" t="s">
        <v>60</v>
      </c>
    </row>
    <row r="3" spans="1:11" ht="25.5" customHeight="1">
      <c r="A3" s="77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77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77"/>
      <c r="B5" s="79">
        <v>1</v>
      </c>
      <c r="C5" s="18">
        <v>3910</v>
      </c>
      <c r="D5" s="18">
        <v>16891</v>
      </c>
      <c r="E5" s="18">
        <v>71778</v>
      </c>
      <c r="F5" s="18">
        <v>46297</v>
      </c>
      <c r="G5" s="18">
        <v>4000</v>
      </c>
      <c r="H5" s="18">
        <v>12200</v>
      </c>
      <c r="I5" s="8"/>
      <c r="J5" s="18"/>
      <c r="K5" s="33"/>
    </row>
    <row r="6" spans="1:11" ht="24.9" customHeight="1">
      <c r="A6" s="77"/>
      <c r="B6" s="79">
        <v>2</v>
      </c>
      <c r="C6" s="18">
        <v>1812</v>
      </c>
      <c r="D6" s="18">
        <v>7828</v>
      </c>
      <c r="E6" s="18">
        <v>55408</v>
      </c>
      <c r="F6" s="18">
        <v>35738</v>
      </c>
      <c r="G6" s="18">
        <v>2163</v>
      </c>
      <c r="H6" s="18">
        <v>6597</v>
      </c>
      <c r="I6" s="8"/>
      <c r="J6" s="18"/>
      <c r="K6" s="33"/>
    </row>
    <row r="7" spans="1:11" ht="24.9" customHeight="1">
      <c r="A7" s="77"/>
      <c r="B7" s="79">
        <v>3</v>
      </c>
      <c r="C7" s="18">
        <v>1712</v>
      </c>
      <c r="D7" s="18">
        <v>7396</v>
      </c>
      <c r="E7" s="18">
        <v>51895</v>
      </c>
      <c r="F7" s="18">
        <v>33265</v>
      </c>
      <c r="G7" s="18"/>
      <c r="H7" s="18">
        <v>0</v>
      </c>
      <c r="I7" s="8"/>
      <c r="J7" s="18"/>
      <c r="K7" s="33"/>
    </row>
    <row r="8" spans="1:11" ht="24.9" customHeight="1">
      <c r="A8" s="77"/>
      <c r="B8" s="79">
        <v>4</v>
      </c>
      <c r="C8" s="18">
        <v>1845</v>
      </c>
      <c r="D8" s="18">
        <v>7974</v>
      </c>
      <c r="E8" s="18">
        <v>39649</v>
      </c>
      <c r="F8" s="18">
        <v>25415</v>
      </c>
      <c r="G8" s="18"/>
      <c r="H8" s="18">
        <v>0</v>
      </c>
      <c r="I8" s="8"/>
      <c r="J8" s="18"/>
      <c r="K8" s="33"/>
    </row>
    <row r="9" spans="1:11" ht="24.9" customHeight="1">
      <c r="A9" s="77"/>
      <c r="B9" s="79">
        <v>5</v>
      </c>
      <c r="C9" s="18">
        <v>736</v>
      </c>
      <c r="D9" s="18">
        <v>3180</v>
      </c>
      <c r="E9" s="18">
        <v>25711</v>
      </c>
      <c r="F9" s="18">
        <v>16481</v>
      </c>
      <c r="G9" s="18"/>
      <c r="H9" s="18">
        <v>0</v>
      </c>
      <c r="I9" s="8"/>
      <c r="J9" s="18"/>
      <c r="K9" s="33"/>
    </row>
    <row r="10" spans="1:11" ht="24.9" customHeight="1">
      <c r="A10" s="77"/>
      <c r="B10" s="79">
        <v>6</v>
      </c>
      <c r="C10" s="18">
        <v>798</v>
      </c>
      <c r="D10" s="18">
        <v>3447</v>
      </c>
      <c r="E10" s="18">
        <v>27234</v>
      </c>
      <c r="F10" s="18">
        <v>17457</v>
      </c>
      <c r="G10" s="18">
        <v>3000</v>
      </c>
      <c r="H10" s="18">
        <v>9150</v>
      </c>
      <c r="I10" s="8"/>
      <c r="J10" s="18"/>
      <c r="K10" s="33"/>
    </row>
    <row r="11" spans="1:11" ht="24.9" customHeight="1">
      <c r="A11" s="77"/>
      <c r="B11" s="79">
        <v>7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8"/>
      <c r="J11" s="18"/>
      <c r="K11" s="33"/>
    </row>
    <row r="12" spans="1:11" ht="24.9" customHeight="1">
      <c r="A12" s="77"/>
      <c r="B12" s="79">
        <v>8</v>
      </c>
      <c r="C12" s="18">
        <v>3634</v>
      </c>
      <c r="D12" s="18">
        <v>15699</v>
      </c>
      <c r="E12" s="18">
        <v>113904</v>
      </c>
      <c r="F12" s="18">
        <v>73013</v>
      </c>
      <c r="G12" s="18">
        <v>0</v>
      </c>
      <c r="H12" s="18">
        <v>0</v>
      </c>
      <c r="I12" s="8"/>
      <c r="J12" s="18"/>
      <c r="K12" s="19"/>
    </row>
    <row r="13" spans="1:11" ht="24.9" customHeight="1">
      <c r="A13" s="77"/>
      <c r="B13" s="79">
        <v>9</v>
      </c>
      <c r="C13" s="18">
        <v>2017</v>
      </c>
      <c r="D13" s="18">
        <v>8713</v>
      </c>
      <c r="E13" s="18">
        <v>47070</v>
      </c>
      <c r="F13" s="18">
        <v>29613</v>
      </c>
      <c r="G13" s="18">
        <v>0</v>
      </c>
      <c r="H13" s="18">
        <v>0</v>
      </c>
      <c r="I13" s="8"/>
      <c r="J13" s="18"/>
      <c r="K13" s="33"/>
    </row>
    <row r="14" spans="1:11" ht="24.9" customHeight="1">
      <c r="A14" s="77"/>
      <c r="B14" s="79">
        <v>10</v>
      </c>
      <c r="C14" s="18"/>
      <c r="D14" s="18"/>
      <c r="E14" s="18"/>
      <c r="F14" s="18"/>
      <c r="G14" s="18"/>
      <c r="H14" s="18"/>
      <c r="I14" s="8"/>
      <c r="J14" s="18"/>
      <c r="K14" s="33"/>
    </row>
    <row r="15" spans="1:11" ht="24.9" customHeight="1">
      <c r="A15" s="77"/>
      <c r="B15" s="79">
        <v>11</v>
      </c>
      <c r="C15" s="18"/>
      <c r="D15" s="18"/>
      <c r="E15" s="18"/>
      <c r="F15" s="18"/>
      <c r="G15" s="18"/>
      <c r="H15" s="18"/>
      <c r="I15" s="18"/>
      <c r="J15" s="18"/>
      <c r="K15" s="18"/>
    </row>
    <row r="16" spans="1:11" ht="24.9" customHeight="1">
      <c r="A16" s="77"/>
      <c r="B16" s="79">
        <v>12</v>
      </c>
      <c r="C16" s="18"/>
      <c r="D16" s="18"/>
      <c r="E16" s="18"/>
      <c r="F16" s="18"/>
      <c r="G16" s="18"/>
      <c r="H16" s="18"/>
      <c r="I16" s="8"/>
      <c r="J16" s="18"/>
      <c r="K16" s="33"/>
    </row>
    <row r="17" spans="1:11" ht="24.9" customHeight="1">
      <c r="A17" s="77"/>
      <c r="B17" s="80"/>
      <c r="C17" s="18"/>
      <c r="D17" s="18"/>
      <c r="E17" s="18"/>
      <c r="F17" s="18"/>
      <c r="G17" s="18"/>
      <c r="H17" s="18"/>
      <c r="I17" s="8"/>
      <c r="J17" s="18"/>
      <c r="K17" s="33"/>
    </row>
    <row r="18" spans="1:11" ht="28.5" customHeight="1">
      <c r="A18" s="77"/>
      <c r="B18" s="12" t="s">
        <v>56</v>
      </c>
      <c r="C18" s="25">
        <f>SUM(C5:C17)</f>
        <v>16464</v>
      </c>
      <c r="D18" s="25">
        <f t="shared" ref="D18:J18" si="0">SUM(D5:D17)</f>
        <v>71128</v>
      </c>
      <c r="E18" s="25">
        <f t="shared" si="0"/>
        <v>432649</v>
      </c>
      <c r="F18" s="25">
        <f t="shared" si="0"/>
        <v>277279</v>
      </c>
      <c r="G18" s="25">
        <f t="shared" si="0"/>
        <v>9163</v>
      </c>
      <c r="H18" s="25">
        <f t="shared" si="0"/>
        <v>27947</v>
      </c>
      <c r="I18" s="25">
        <f t="shared" si="0"/>
        <v>0</v>
      </c>
      <c r="J18" s="25">
        <f t="shared" si="0"/>
        <v>0</v>
      </c>
      <c r="K18" s="22"/>
    </row>
    <row r="19" spans="1:11" ht="33.75" customHeight="1">
      <c r="G19" s="126" t="s">
        <v>63</v>
      </c>
      <c r="H19" s="126"/>
      <c r="J19" s="127" t="s">
        <v>70</v>
      </c>
      <c r="K19" s="128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H14" sqref="H14"/>
    </sheetView>
  </sheetViews>
  <sheetFormatPr defaultRowHeight="15.6"/>
  <cols>
    <col min="1" max="1" width="4.69921875" customWidth="1"/>
    <col min="2" max="2" width="8.09765625" style="1" customWidth="1"/>
    <col min="3" max="3" width="10.5" customWidth="1"/>
    <col min="4" max="4" width="10.8984375" customWidth="1"/>
    <col min="5" max="5" width="11.59765625" customWidth="1"/>
    <col min="6" max="7" width="11" customWidth="1"/>
    <col min="8" max="8" width="10.5" customWidth="1"/>
    <col min="9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105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14">
        <f>ROUND(D5/4.32,0)</f>
        <v>1235</v>
      </c>
      <c r="D5" s="114">
        <v>5335</v>
      </c>
      <c r="E5" s="114">
        <f>ROUND(F5/0.641,0)</f>
        <v>48919</v>
      </c>
      <c r="F5" s="114">
        <v>31357</v>
      </c>
      <c r="G5" s="114">
        <f>ROUND(H5/3.05,0)</f>
        <v>3571</v>
      </c>
      <c r="H5" s="114">
        <v>10891</v>
      </c>
      <c r="I5" s="8"/>
      <c r="J5" s="18"/>
      <c r="K5" s="22"/>
    </row>
    <row r="6" spans="1:11" ht="24.9" customHeight="1">
      <c r="A6" s="2"/>
      <c r="B6" s="7">
        <v>2</v>
      </c>
      <c r="C6" s="114">
        <f t="shared" ref="C6:C16" si="0">ROUND(D6/4.32,0)</f>
        <v>526</v>
      </c>
      <c r="D6" s="114">
        <v>2272</v>
      </c>
      <c r="E6" s="114">
        <f t="shared" ref="E6:E16" si="1">ROUND(F6/0.641,0)</f>
        <v>32866</v>
      </c>
      <c r="F6" s="114">
        <v>21067</v>
      </c>
      <c r="G6" s="114">
        <f t="shared" ref="G6:G16" si="2">ROUND(H6/3.05,0)</f>
        <v>2943</v>
      </c>
      <c r="H6" s="114">
        <v>8976</v>
      </c>
      <c r="I6" s="8"/>
      <c r="J6" s="18"/>
      <c r="K6" s="22"/>
    </row>
    <row r="7" spans="1:11" ht="24.9" customHeight="1">
      <c r="A7" s="2"/>
      <c r="B7" s="7">
        <v>3</v>
      </c>
      <c r="C7" s="114">
        <v>520</v>
      </c>
      <c r="D7" s="114">
        <v>2507</v>
      </c>
      <c r="E7" s="114">
        <f t="shared" si="1"/>
        <v>32407</v>
      </c>
      <c r="F7" s="114">
        <v>20773</v>
      </c>
      <c r="G7" s="114">
        <f t="shared" si="2"/>
        <v>2737</v>
      </c>
      <c r="H7" s="114">
        <v>8348</v>
      </c>
      <c r="I7" s="8"/>
      <c r="J7" s="18"/>
      <c r="K7" s="18" t="s">
        <v>106</v>
      </c>
    </row>
    <row r="8" spans="1:11" ht="24.9" customHeight="1">
      <c r="A8" s="2"/>
      <c r="B8" s="7">
        <v>4</v>
      </c>
      <c r="C8" s="114">
        <f t="shared" si="0"/>
        <v>477</v>
      </c>
      <c r="D8" s="114">
        <v>2061</v>
      </c>
      <c r="E8" s="114">
        <f t="shared" si="1"/>
        <v>24468</v>
      </c>
      <c r="F8" s="114">
        <v>15684</v>
      </c>
      <c r="G8" s="114">
        <f t="shared" si="2"/>
        <v>0</v>
      </c>
      <c r="H8" s="114"/>
      <c r="I8" s="8"/>
      <c r="J8" s="18"/>
      <c r="K8" s="21"/>
    </row>
    <row r="9" spans="1:11" ht="24.9" customHeight="1">
      <c r="A9" s="2"/>
      <c r="B9" s="7">
        <v>5</v>
      </c>
      <c r="C9" s="114">
        <f t="shared" si="0"/>
        <v>109</v>
      </c>
      <c r="D9" s="114">
        <v>471</v>
      </c>
      <c r="E9" s="114">
        <f t="shared" si="1"/>
        <v>14053</v>
      </c>
      <c r="F9" s="114">
        <v>9008</v>
      </c>
      <c r="G9" s="114">
        <f t="shared" si="2"/>
        <v>0</v>
      </c>
      <c r="H9" s="114"/>
      <c r="I9" s="8"/>
      <c r="J9" s="18"/>
      <c r="K9" s="21"/>
    </row>
    <row r="10" spans="1:11" ht="24.9" customHeight="1">
      <c r="A10" s="2"/>
      <c r="B10" s="7">
        <v>6</v>
      </c>
      <c r="C10" s="114">
        <f t="shared" si="0"/>
        <v>108</v>
      </c>
      <c r="D10" s="114">
        <v>466</v>
      </c>
      <c r="E10" s="114">
        <f t="shared" si="1"/>
        <v>14285</v>
      </c>
      <c r="F10" s="114">
        <v>9157</v>
      </c>
      <c r="G10" s="114">
        <f t="shared" si="2"/>
        <v>949</v>
      </c>
      <c r="H10" s="114">
        <v>2895</v>
      </c>
      <c r="I10" s="8"/>
      <c r="J10" s="18"/>
      <c r="K10" s="21"/>
    </row>
    <row r="11" spans="1:11" ht="24.9" customHeight="1">
      <c r="A11" s="2"/>
      <c r="B11" s="7">
        <v>7</v>
      </c>
      <c r="C11" s="114">
        <f t="shared" si="0"/>
        <v>284</v>
      </c>
      <c r="D11" s="114">
        <v>1227</v>
      </c>
      <c r="E11" s="114">
        <f t="shared" si="1"/>
        <v>25407</v>
      </c>
      <c r="F11" s="114">
        <v>16286</v>
      </c>
      <c r="G11" s="114">
        <f t="shared" si="2"/>
        <v>0</v>
      </c>
      <c r="H11" s="114"/>
      <c r="I11" s="8"/>
      <c r="J11" s="18"/>
      <c r="K11" s="21"/>
    </row>
    <row r="12" spans="1:11" ht="24.9" customHeight="1">
      <c r="A12" s="2"/>
      <c r="B12" s="7">
        <v>8</v>
      </c>
      <c r="C12" s="114">
        <f t="shared" si="0"/>
        <v>161</v>
      </c>
      <c r="D12" s="114">
        <v>695</v>
      </c>
      <c r="E12" s="114">
        <f t="shared" si="1"/>
        <v>25197</v>
      </c>
      <c r="F12" s="114">
        <v>16151</v>
      </c>
      <c r="G12" s="114">
        <f t="shared" si="2"/>
        <v>0</v>
      </c>
      <c r="H12" s="114"/>
      <c r="I12" s="8"/>
      <c r="J12" s="18"/>
      <c r="K12" s="21"/>
    </row>
    <row r="13" spans="1:11" ht="24.9" customHeight="1">
      <c r="A13" s="2"/>
      <c r="B13" s="7">
        <v>9</v>
      </c>
      <c r="C13" s="114">
        <f t="shared" si="0"/>
        <v>439</v>
      </c>
      <c r="D13" s="114">
        <v>1896</v>
      </c>
      <c r="E13" s="114">
        <f t="shared" si="1"/>
        <v>29345</v>
      </c>
      <c r="F13" s="114">
        <v>18810</v>
      </c>
      <c r="G13" s="114">
        <f t="shared" si="2"/>
        <v>142</v>
      </c>
      <c r="H13" s="114">
        <v>433</v>
      </c>
      <c r="I13" s="8"/>
      <c r="J13" s="18"/>
      <c r="K13" s="22"/>
    </row>
    <row r="14" spans="1:11" ht="24.9" customHeight="1">
      <c r="A14" s="2"/>
      <c r="B14" s="7">
        <v>10</v>
      </c>
      <c r="C14" s="114">
        <f t="shared" si="0"/>
        <v>0</v>
      </c>
      <c r="D14" s="114"/>
      <c r="E14" s="114">
        <f t="shared" si="1"/>
        <v>0</v>
      </c>
      <c r="F14" s="114"/>
      <c r="G14" s="114">
        <f t="shared" si="2"/>
        <v>0</v>
      </c>
      <c r="H14" s="114"/>
      <c r="I14" s="8"/>
      <c r="J14" s="18"/>
      <c r="K14" s="21"/>
    </row>
    <row r="15" spans="1:11" ht="24.9" customHeight="1">
      <c r="A15" s="2"/>
      <c r="B15" s="7">
        <v>11</v>
      </c>
      <c r="C15" s="114">
        <f t="shared" si="0"/>
        <v>0</v>
      </c>
      <c r="D15" s="114"/>
      <c r="E15" s="114">
        <f t="shared" si="1"/>
        <v>0</v>
      </c>
      <c r="F15" s="114"/>
      <c r="G15" s="114">
        <f t="shared" si="2"/>
        <v>0</v>
      </c>
      <c r="H15" s="114"/>
      <c r="I15" s="8"/>
      <c r="J15" s="18"/>
      <c r="K15" s="22"/>
    </row>
    <row r="16" spans="1:11" ht="24.9" customHeight="1">
      <c r="A16" s="2"/>
      <c r="B16" s="7">
        <v>12</v>
      </c>
      <c r="C16" s="114">
        <f t="shared" si="0"/>
        <v>0</v>
      </c>
      <c r="D16" s="114"/>
      <c r="E16" s="114">
        <f t="shared" si="1"/>
        <v>0</v>
      </c>
      <c r="F16" s="114"/>
      <c r="G16" s="114">
        <f t="shared" si="2"/>
        <v>0</v>
      </c>
      <c r="H16" s="114"/>
      <c r="I16" s="8"/>
      <c r="J16" s="18"/>
      <c r="K16" s="22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3859</v>
      </c>
      <c r="D18" s="25">
        <f t="shared" ref="D18:J18" si="3">SUM(D5:D17)</f>
        <v>16930</v>
      </c>
      <c r="E18" s="25">
        <f t="shared" si="3"/>
        <v>246947</v>
      </c>
      <c r="F18" s="25">
        <f t="shared" si="3"/>
        <v>158293</v>
      </c>
      <c r="G18" s="25">
        <f t="shared" si="3"/>
        <v>10342</v>
      </c>
      <c r="H18" s="25">
        <f t="shared" si="3"/>
        <v>31543</v>
      </c>
      <c r="I18" s="25">
        <f t="shared" si="3"/>
        <v>0</v>
      </c>
      <c r="J18" s="25">
        <f t="shared" si="3"/>
        <v>0</v>
      </c>
      <c r="K18" s="21"/>
    </row>
    <row r="19" spans="1:11" ht="33.75" customHeight="1">
      <c r="G19" s="118" t="s">
        <v>97</v>
      </c>
      <c r="H19" s="126"/>
      <c r="J19" s="127" t="s">
        <v>98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enableFormatConditionsCalculation="0">
    <tabColor rgb="FFFFFFCC"/>
  </sheetPr>
  <dimension ref="A1:K27"/>
  <sheetViews>
    <sheetView topLeftCell="A10" workbookViewId="0">
      <selection activeCell="C13" sqref="C13"/>
    </sheetView>
  </sheetViews>
  <sheetFormatPr defaultRowHeight="15.6"/>
  <cols>
    <col min="1" max="1" width="4.69921875" customWidth="1"/>
    <col min="2" max="2" width="8.09765625" style="1" customWidth="1"/>
    <col min="3" max="8" width="10.5" style="1" customWidth="1"/>
    <col min="9" max="10" width="10.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107</v>
      </c>
      <c r="D2" s="133"/>
      <c r="E2" s="133"/>
      <c r="F2" s="4"/>
      <c r="G2" s="5"/>
      <c r="H2" s="5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3530</v>
      </c>
      <c r="D5" s="18">
        <v>15250</v>
      </c>
      <c r="E5" s="18">
        <v>154290</v>
      </c>
      <c r="F5" s="18">
        <v>97068</v>
      </c>
      <c r="G5" s="18">
        <v>6009</v>
      </c>
      <c r="H5" s="18">
        <v>18328</v>
      </c>
      <c r="I5" s="18"/>
      <c r="J5" s="18"/>
      <c r="K5" s="19"/>
    </row>
    <row r="6" spans="1:11" ht="24.9" customHeight="1">
      <c r="A6" s="2"/>
      <c r="B6" s="7">
        <v>2</v>
      </c>
      <c r="C6" s="66">
        <v>1141</v>
      </c>
      <c r="D6" s="66">
        <v>4929</v>
      </c>
      <c r="E6" s="66">
        <v>145800</v>
      </c>
      <c r="F6" s="66">
        <v>91727</v>
      </c>
      <c r="G6" s="66">
        <v>1791</v>
      </c>
      <c r="H6" s="66">
        <v>5463</v>
      </c>
      <c r="I6" s="8"/>
      <c r="J6" s="18"/>
      <c r="K6" s="21"/>
    </row>
    <row r="7" spans="1:11" ht="24.9" customHeight="1">
      <c r="A7" s="2"/>
      <c r="B7" s="7">
        <v>3</v>
      </c>
      <c r="C7" s="18">
        <v>2373</v>
      </c>
      <c r="D7" s="18">
        <v>10251</v>
      </c>
      <c r="E7" s="18">
        <v>111840</v>
      </c>
      <c r="F7" s="18">
        <v>70520</v>
      </c>
      <c r="G7" s="18">
        <v>3764</v>
      </c>
      <c r="H7" s="18">
        <v>11480</v>
      </c>
      <c r="I7" s="8"/>
      <c r="J7" s="18"/>
      <c r="K7" s="22"/>
    </row>
    <row r="8" spans="1:11" ht="24.9" customHeight="1">
      <c r="A8" s="2"/>
      <c r="B8" s="7">
        <v>4</v>
      </c>
      <c r="C8" s="18">
        <v>1500</v>
      </c>
      <c r="D8" s="18">
        <v>6480</v>
      </c>
      <c r="E8" s="18">
        <v>71430</v>
      </c>
      <c r="F8" s="18">
        <v>45510</v>
      </c>
      <c r="G8" s="66">
        <v>0</v>
      </c>
      <c r="H8" s="66">
        <v>0</v>
      </c>
      <c r="I8" s="8"/>
      <c r="J8" s="18"/>
      <c r="K8" s="21"/>
    </row>
    <row r="9" spans="1:11" ht="24.9" customHeight="1">
      <c r="A9" s="2"/>
      <c r="B9" s="7">
        <v>5</v>
      </c>
      <c r="C9" s="18">
        <v>1172</v>
      </c>
      <c r="D9" s="18">
        <v>5063</v>
      </c>
      <c r="E9" s="66">
        <v>74970</v>
      </c>
      <c r="F9" s="66">
        <v>47579</v>
      </c>
      <c r="G9" s="66">
        <v>0</v>
      </c>
      <c r="H9" s="66">
        <v>0</v>
      </c>
      <c r="I9" s="35"/>
      <c r="J9" s="57"/>
      <c r="K9" s="22"/>
    </row>
    <row r="10" spans="1:11" ht="24.9" customHeight="1">
      <c r="A10" s="2"/>
      <c r="B10" s="7">
        <v>6</v>
      </c>
      <c r="C10" s="66">
        <v>4865</v>
      </c>
      <c r="D10" s="66">
        <v>21017</v>
      </c>
      <c r="E10" s="66">
        <v>0</v>
      </c>
      <c r="F10" s="66">
        <v>0</v>
      </c>
      <c r="G10" s="66">
        <v>0</v>
      </c>
      <c r="H10" s="66">
        <v>0</v>
      </c>
      <c r="I10" s="35"/>
      <c r="J10" s="57"/>
      <c r="K10" s="22"/>
    </row>
    <row r="11" spans="1:11" ht="24.9" customHeight="1">
      <c r="A11" s="2"/>
      <c r="B11" s="7">
        <v>7</v>
      </c>
      <c r="C11" s="18">
        <v>0</v>
      </c>
      <c r="D11" s="18">
        <v>0</v>
      </c>
      <c r="E11" s="18">
        <v>132060</v>
      </c>
      <c r="F11" s="18">
        <v>83082</v>
      </c>
      <c r="G11" s="18">
        <v>2064</v>
      </c>
      <c r="H11" s="18">
        <v>6295</v>
      </c>
      <c r="I11" s="35"/>
      <c r="J11" s="57"/>
      <c r="K11" s="19"/>
    </row>
    <row r="12" spans="1:11" ht="24.9" customHeight="1">
      <c r="A12" s="2"/>
      <c r="B12" s="7">
        <v>8</v>
      </c>
      <c r="C12" s="18">
        <v>3888</v>
      </c>
      <c r="D12" s="18">
        <v>16796</v>
      </c>
      <c r="E12" s="18">
        <v>0</v>
      </c>
      <c r="F12" s="18">
        <v>0</v>
      </c>
      <c r="G12" s="18">
        <v>1492</v>
      </c>
      <c r="H12" s="18">
        <v>4551</v>
      </c>
      <c r="I12" s="35"/>
      <c r="J12" s="57"/>
      <c r="K12" s="19"/>
    </row>
    <row r="13" spans="1:11" ht="24.9" customHeight="1">
      <c r="A13" s="2"/>
      <c r="B13" s="7">
        <v>9</v>
      </c>
      <c r="C13" s="18">
        <v>2687</v>
      </c>
      <c r="D13" s="18">
        <v>11608</v>
      </c>
      <c r="E13" s="30">
        <v>281340</v>
      </c>
      <c r="F13" s="30">
        <v>176999</v>
      </c>
      <c r="G13" s="30">
        <v>3039</v>
      </c>
      <c r="H13" s="30">
        <v>9269</v>
      </c>
      <c r="I13" s="18"/>
      <c r="J13" s="57"/>
      <c r="K13" s="22"/>
    </row>
    <row r="14" spans="1:11" ht="24.9" customHeight="1">
      <c r="A14" s="2"/>
      <c r="B14" s="7">
        <v>10</v>
      </c>
      <c r="C14" s="18"/>
      <c r="D14" s="18"/>
      <c r="E14" s="30"/>
      <c r="F14" s="30"/>
      <c r="G14" s="76"/>
      <c r="H14" s="76"/>
      <c r="I14" s="8"/>
      <c r="J14" s="18"/>
      <c r="K14" s="21"/>
    </row>
    <row r="15" spans="1:11" ht="24.9" customHeight="1">
      <c r="A15" s="2"/>
      <c r="B15" s="7">
        <v>11</v>
      </c>
      <c r="C15" s="18"/>
      <c r="D15" s="18"/>
      <c r="E15" s="30"/>
      <c r="F15" s="30"/>
      <c r="G15" s="30"/>
      <c r="H15" s="30"/>
      <c r="I15" s="8"/>
      <c r="J15" s="18"/>
      <c r="K15" s="21"/>
    </row>
    <row r="16" spans="1:11" ht="24.9" customHeight="1">
      <c r="A16" s="2"/>
      <c r="B16" s="7">
        <v>12</v>
      </c>
      <c r="C16" s="18"/>
      <c r="D16" s="18"/>
      <c r="E16" s="18"/>
      <c r="F16" s="18"/>
      <c r="G16" s="30"/>
      <c r="H16" s="30"/>
      <c r="I16" s="30"/>
      <c r="J16" s="30"/>
      <c r="K16" s="21"/>
    </row>
    <row r="17" spans="1:11" ht="24.9" customHeight="1">
      <c r="A17" s="2"/>
      <c r="B17" s="11"/>
      <c r="C17" s="8"/>
      <c r="D17" s="8"/>
      <c r="E17" s="8"/>
      <c r="F17" s="8"/>
      <c r="G17" s="8"/>
      <c r="H17" s="8"/>
      <c r="I17" s="8"/>
      <c r="J17" s="18"/>
      <c r="K17" s="21"/>
    </row>
    <row r="18" spans="1:11" ht="28.5" customHeight="1">
      <c r="A18" s="2"/>
      <c r="B18" s="12" t="s">
        <v>56</v>
      </c>
      <c r="C18" s="13">
        <f t="shared" ref="C18:J18" si="0">SUM(C5:C17)</f>
        <v>21156</v>
      </c>
      <c r="D18" s="13">
        <f t="shared" si="0"/>
        <v>91394</v>
      </c>
      <c r="E18" s="13">
        <f t="shared" si="0"/>
        <v>971730</v>
      </c>
      <c r="F18" s="13">
        <f t="shared" si="0"/>
        <v>612485</v>
      </c>
      <c r="G18" s="13">
        <f t="shared" si="0"/>
        <v>18159</v>
      </c>
      <c r="H18" s="13">
        <f t="shared" si="0"/>
        <v>55386</v>
      </c>
      <c r="I18" s="13">
        <f t="shared" si="0"/>
        <v>0</v>
      </c>
      <c r="J18" s="13">
        <f t="shared" si="0"/>
        <v>0</v>
      </c>
      <c r="K18" s="22"/>
    </row>
    <row r="19" spans="1:11" ht="33.75" customHeight="1">
      <c r="G19" s="128" t="s">
        <v>63</v>
      </c>
      <c r="H19" s="128"/>
      <c r="J19" s="128" t="s">
        <v>68</v>
      </c>
      <c r="K19" s="128"/>
    </row>
    <row r="27" spans="1:11">
      <c r="F27" s="14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ageMargins left="0.7" right="0.7" top="0.75" bottom="0.75" header="0.3" footer="0.3"/>
  <pageSetup paperSize="8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J13" sqref="J13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1.3984375" customWidth="1"/>
    <col min="5" max="7" width="11.09765625" customWidth="1"/>
    <col min="8" max="8" width="12.19921875" customWidth="1"/>
    <col min="9" max="10" width="9.59765625" customWidth="1"/>
    <col min="11" max="11" width="29.6992187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12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287</v>
      </c>
      <c r="D5" s="18">
        <v>1240</v>
      </c>
      <c r="E5" s="18">
        <v>24174</v>
      </c>
      <c r="F5" s="18">
        <v>15496</v>
      </c>
      <c r="G5" s="18">
        <v>1260</v>
      </c>
      <c r="H5" s="18">
        <v>3843</v>
      </c>
      <c r="I5" s="60"/>
      <c r="J5" s="59"/>
      <c r="K5" s="19"/>
    </row>
    <row r="6" spans="1:11" ht="24.9" customHeight="1">
      <c r="A6" s="2"/>
      <c r="B6" s="7">
        <v>2</v>
      </c>
      <c r="C6" s="18">
        <v>126</v>
      </c>
      <c r="D6" s="18">
        <v>544</v>
      </c>
      <c r="E6" s="18">
        <v>17203</v>
      </c>
      <c r="F6" s="18">
        <v>11027</v>
      </c>
      <c r="G6" s="18">
        <v>211</v>
      </c>
      <c r="H6" s="18">
        <v>644</v>
      </c>
      <c r="I6" s="60"/>
      <c r="J6" s="59"/>
      <c r="K6" s="22"/>
    </row>
    <row r="7" spans="1:11" ht="24.9" customHeight="1">
      <c r="A7" s="2"/>
      <c r="B7" s="7">
        <v>3</v>
      </c>
      <c r="C7" s="18">
        <v>115</v>
      </c>
      <c r="D7" s="18">
        <v>497</v>
      </c>
      <c r="E7" s="18">
        <v>17592</v>
      </c>
      <c r="F7" s="18">
        <v>11276</v>
      </c>
      <c r="G7" s="18">
        <v>1034</v>
      </c>
      <c r="H7" s="18">
        <v>3154</v>
      </c>
      <c r="I7" s="60"/>
      <c r="J7" s="59"/>
      <c r="K7" s="19"/>
    </row>
    <row r="8" spans="1:11" ht="24.9" customHeight="1">
      <c r="A8" s="2"/>
      <c r="B8" s="7">
        <v>4</v>
      </c>
      <c r="C8" s="18">
        <v>9</v>
      </c>
      <c r="D8" s="18">
        <v>39</v>
      </c>
      <c r="E8" s="18">
        <v>10134</v>
      </c>
      <c r="F8" s="18">
        <v>6496</v>
      </c>
      <c r="G8" s="18">
        <v>52</v>
      </c>
      <c r="H8" s="18">
        <v>159</v>
      </c>
      <c r="I8" s="60"/>
      <c r="J8" s="59"/>
      <c r="K8" s="94"/>
    </row>
    <row r="9" spans="1:11" ht="24.9" customHeight="1">
      <c r="A9" s="2"/>
      <c r="B9" s="7">
        <v>5</v>
      </c>
      <c r="C9" s="18">
        <v>133</v>
      </c>
      <c r="D9" s="18">
        <v>575</v>
      </c>
      <c r="E9" s="18">
        <v>6348</v>
      </c>
      <c r="F9" s="18">
        <v>4069</v>
      </c>
      <c r="G9" s="18">
        <v>0</v>
      </c>
      <c r="H9" s="18">
        <v>0</v>
      </c>
      <c r="I9" s="60"/>
      <c r="J9" s="59"/>
      <c r="K9" s="21"/>
    </row>
    <row r="10" spans="1:11" ht="24.9" customHeight="1">
      <c r="A10" s="2"/>
      <c r="B10" s="7">
        <v>6</v>
      </c>
      <c r="C10" s="18">
        <v>99</v>
      </c>
      <c r="D10" s="18">
        <v>428</v>
      </c>
      <c r="E10" s="18">
        <v>10949</v>
      </c>
      <c r="F10" s="18">
        <v>7018</v>
      </c>
      <c r="G10" s="18">
        <v>301</v>
      </c>
      <c r="H10" s="18">
        <v>918</v>
      </c>
      <c r="I10" s="60"/>
      <c r="J10" s="59"/>
      <c r="K10" s="33"/>
    </row>
    <row r="11" spans="1:11" ht="24.9" customHeight="1">
      <c r="A11" s="2"/>
      <c r="B11" s="7">
        <v>7</v>
      </c>
      <c r="C11" s="18">
        <v>162</v>
      </c>
      <c r="D11" s="18">
        <v>700</v>
      </c>
      <c r="E11" s="18">
        <v>15475</v>
      </c>
      <c r="F11" s="18">
        <v>9919</v>
      </c>
      <c r="G11" s="18">
        <v>0</v>
      </c>
      <c r="H11" s="18">
        <v>0</v>
      </c>
      <c r="I11" s="60"/>
      <c r="J11" s="59"/>
      <c r="K11" s="22"/>
    </row>
    <row r="12" spans="1:11" ht="24.9" customHeight="1">
      <c r="A12" s="2"/>
      <c r="B12" s="7">
        <v>8</v>
      </c>
      <c r="C12" s="18">
        <v>91</v>
      </c>
      <c r="D12" s="18">
        <v>393</v>
      </c>
      <c r="E12" s="18">
        <v>13313</v>
      </c>
      <c r="F12" s="18">
        <v>8534</v>
      </c>
      <c r="G12" s="18">
        <v>451</v>
      </c>
      <c r="H12" s="18">
        <v>1376</v>
      </c>
      <c r="I12" s="60"/>
      <c r="J12" s="59"/>
      <c r="K12" s="19"/>
    </row>
    <row r="13" spans="1:11" ht="24.9" customHeight="1">
      <c r="A13" s="2"/>
      <c r="B13" s="7">
        <v>9</v>
      </c>
      <c r="C13" s="18">
        <v>93</v>
      </c>
      <c r="D13" s="18">
        <v>402</v>
      </c>
      <c r="E13" s="18">
        <v>0</v>
      </c>
      <c r="F13" s="18">
        <v>0</v>
      </c>
      <c r="G13" s="18">
        <v>16</v>
      </c>
      <c r="H13" s="18">
        <v>49</v>
      </c>
      <c r="I13" s="60"/>
      <c r="J13" s="59"/>
      <c r="K13" s="33" t="s">
        <v>133</v>
      </c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60"/>
      <c r="J14" s="59"/>
      <c r="K14" s="22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60"/>
      <c r="J15" s="59"/>
      <c r="K15" s="22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60"/>
      <c r="J16" s="59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1115</v>
      </c>
      <c r="D18" s="25">
        <f t="shared" ref="D18:J18" si="0">SUM(D5:D17)</f>
        <v>4818</v>
      </c>
      <c r="E18" s="25">
        <f t="shared" si="0"/>
        <v>115188</v>
      </c>
      <c r="F18" s="25">
        <f t="shared" si="0"/>
        <v>73835</v>
      </c>
      <c r="G18" s="25">
        <f t="shared" si="0"/>
        <v>3325</v>
      </c>
      <c r="H18" s="25">
        <f t="shared" si="0"/>
        <v>10143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66</v>
      </c>
      <c r="K19" s="128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5" sqref="C5:J17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2.59765625" bestFit="1" customWidth="1"/>
    <col min="5" max="5" width="11.59765625" customWidth="1"/>
    <col min="6" max="6" width="11" customWidth="1"/>
    <col min="7" max="7" width="10.3984375" bestFit="1" customWidth="1"/>
    <col min="8" max="8" width="11.3984375" bestFit="1" customWidth="1"/>
    <col min="9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39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70">
        <v>2637</v>
      </c>
      <c r="D5" s="70">
        <v>11392</v>
      </c>
      <c r="E5" s="70">
        <v>139652</v>
      </c>
      <c r="F5" s="70">
        <v>88959</v>
      </c>
      <c r="G5" s="70">
        <v>3905</v>
      </c>
      <c r="H5" s="70">
        <v>11910</v>
      </c>
      <c r="I5" s="70">
        <v>0</v>
      </c>
      <c r="J5" s="70">
        <v>0</v>
      </c>
      <c r="K5" s="21"/>
    </row>
    <row r="6" spans="1:11" ht="24.9" customHeight="1">
      <c r="A6" s="2"/>
      <c r="B6" s="7">
        <v>2</v>
      </c>
      <c r="C6" s="70">
        <v>1695</v>
      </c>
      <c r="D6" s="70">
        <v>7322</v>
      </c>
      <c r="E6" s="70">
        <v>106385</v>
      </c>
      <c r="F6" s="70">
        <v>67785</v>
      </c>
      <c r="G6" s="70">
        <v>650</v>
      </c>
      <c r="H6" s="70">
        <v>1983</v>
      </c>
      <c r="I6" s="70">
        <v>0</v>
      </c>
      <c r="J6" s="70">
        <v>0</v>
      </c>
      <c r="K6" s="21"/>
    </row>
    <row r="7" spans="1:11" ht="24.9" customHeight="1">
      <c r="A7" s="2"/>
      <c r="B7" s="7">
        <v>3</v>
      </c>
      <c r="C7" s="70">
        <v>1468</v>
      </c>
      <c r="D7" s="70">
        <v>6342</v>
      </c>
      <c r="E7" s="70">
        <v>100250</v>
      </c>
      <c r="F7" s="70">
        <v>63872</v>
      </c>
      <c r="G7" s="70">
        <v>2622</v>
      </c>
      <c r="H7" s="70">
        <v>7997</v>
      </c>
      <c r="I7" s="70">
        <v>0</v>
      </c>
      <c r="J7" s="70">
        <v>0</v>
      </c>
      <c r="K7" s="21"/>
    </row>
    <row r="8" spans="1:11" ht="24.9" customHeight="1">
      <c r="A8" s="2"/>
      <c r="B8" s="7">
        <v>4</v>
      </c>
      <c r="C8" s="70">
        <v>0</v>
      </c>
      <c r="D8" s="70">
        <v>0</v>
      </c>
      <c r="E8" s="70">
        <v>64792</v>
      </c>
      <c r="F8" s="70">
        <v>41271</v>
      </c>
      <c r="G8" s="70">
        <v>0</v>
      </c>
      <c r="H8" s="70">
        <v>0</v>
      </c>
      <c r="I8" s="70">
        <v>0</v>
      </c>
      <c r="J8" s="70">
        <v>0</v>
      </c>
      <c r="K8" s="21"/>
    </row>
    <row r="9" spans="1:11" ht="24.9" customHeight="1">
      <c r="A9" s="2"/>
      <c r="B9" s="7">
        <v>5</v>
      </c>
      <c r="C9" s="70">
        <v>0</v>
      </c>
      <c r="D9" s="70">
        <v>0</v>
      </c>
      <c r="E9" s="70">
        <v>35672</v>
      </c>
      <c r="F9" s="70">
        <v>22698</v>
      </c>
      <c r="G9" s="70">
        <v>0</v>
      </c>
      <c r="H9" s="70">
        <v>0</v>
      </c>
      <c r="I9" s="70">
        <v>0</v>
      </c>
      <c r="J9" s="70">
        <v>0</v>
      </c>
      <c r="K9" s="21"/>
    </row>
    <row r="10" spans="1:11" ht="24.9" customHeight="1">
      <c r="A10" s="2"/>
      <c r="B10" s="7">
        <v>6</v>
      </c>
      <c r="C10" s="70">
        <v>2999</v>
      </c>
      <c r="D10" s="70">
        <v>12956</v>
      </c>
      <c r="E10" s="70">
        <v>35605</v>
      </c>
      <c r="F10" s="70">
        <v>22683</v>
      </c>
      <c r="G10" s="70">
        <v>1142</v>
      </c>
      <c r="H10" s="71">
        <v>3483</v>
      </c>
      <c r="I10" s="70">
        <v>0</v>
      </c>
      <c r="J10" s="70">
        <v>0</v>
      </c>
      <c r="K10" s="21"/>
    </row>
    <row r="11" spans="1:11" ht="24.9" customHeight="1">
      <c r="A11" s="2"/>
      <c r="B11" s="7">
        <v>7</v>
      </c>
      <c r="C11" s="70">
        <v>1954</v>
      </c>
      <c r="D11" s="70">
        <v>8441</v>
      </c>
      <c r="E11" s="70">
        <v>101843</v>
      </c>
      <c r="F11" s="70">
        <v>64926</v>
      </c>
      <c r="G11" s="70">
        <v>633</v>
      </c>
      <c r="H11" s="70">
        <v>1931</v>
      </c>
      <c r="I11" s="70">
        <v>0</v>
      </c>
      <c r="J11" s="70">
        <v>0</v>
      </c>
      <c r="K11" s="21"/>
    </row>
    <row r="12" spans="1:11" ht="24.9" customHeight="1">
      <c r="A12" s="2"/>
      <c r="B12" s="7">
        <v>8</v>
      </c>
      <c r="C12" s="70">
        <v>1242</v>
      </c>
      <c r="D12" s="70">
        <v>5365</v>
      </c>
      <c r="E12" s="70">
        <v>89930</v>
      </c>
      <c r="F12" s="70">
        <v>57260</v>
      </c>
      <c r="G12" s="70">
        <v>121</v>
      </c>
      <c r="H12" s="70">
        <v>369</v>
      </c>
      <c r="I12" s="70">
        <v>0</v>
      </c>
      <c r="J12" s="70">
        <v>0</v>
      </c>
      <c r="K12" s="21"/>
    </row>
    <row r="13" spans="1:11" ht="24.9" customHeight="1">
      <c r="A13" s="2"/>
      <c r="B13" s="7">
        <v>9</v>
      </c>
      <c r="C13" s="70">
        <v>1446</v>
      </c>
      <c r="D13" s="70">
        <v>6247</v>
      </c>
      <c r="E13" s="70">
        <v>102135</v>
      </c>
      <c r="F13" s="70">
        <v>65033</v>
      </c>
      <c r="G13" s="70">
        <v>3959</v>
      </c>
      <c r="H13" s="70">
        <v>12075</v>
      </c>
      <c r="I13" s="70">
        <v>0</v>
      </c>
      <c r="J13" s="70">
        <v>0</v>
      </c>
      <c r="K13" s="21"/>
    </row>
    <row r="14" spans="1:11" ht="24.9" customHeight="1">
      <c r="A14" s="2"/>
      <c r="B14" s="7">
        <v>10</v>
      </c>
      <c r="C14" s="70"/>
      <c r="D14" s="70"/>
      <c r="E14" s="70"/>
      <c r="F14" s="70"/>
      <c r="G14" s="70"/>
      <c r="H14" s="70"/>
      <c r="I14" s="70"/>
      <c r="J14" s="70"/>
      <c r="K14" s="21"/>
    </row>
    <row r="15" spans="1:11" ht="24.9" customHeight="1">
      <c r="A15" s="2"/>
      <c r="B15" s="7">
        <v>11</v>
      </c>
      <c r="C15" s="70"/>
      <c r="D15" s="70"/>
      <c r="E15" s="70"/>
      <c r="F15" s="70"/>
      <c r="G15" s="70"/>
      <c r="H15" s="70"/>
      <c r="I15" s="70"/>
      <c r="J15" s="70"/>
      <c r="K15" s="21"/>
    </row>
    <row r="16" spans="1:11" ht="24.9" customHeight="1">
      <c r="A16" s="2"/>
      <c r="B16" s="7">
        <v>12</v>
      </c>
      <c r="C16" s="70"/>
      <c r="D16" s="70"/>
      <c r="E16" s="70"/>
      <c r="F16" s="70"/>
      <c r="G16" s="70"/>
      <c r="H16" s="72"/>
      <c r="I16" s="70"/>
      <c r="J16" s="70"/>
      <c r="K16" s="21"/>
    </row>
    <row r="17" spans="1:11" ht="24.9" customHeight="1">
      <c r="A17" s="2"/>
      <c r="B17" s="11"/>
      <c r="C17" s="73"/>
      <c r="D17" s="73"/>
      <c r="E17" s="73"/>
      <c r="F17" s="73"/>
      <c r="G17" s="73"/>
      <c r="H17" s="73"/>
      <c r="I17" s="75"/>
      <c r="J17" s="73"/>
      <c r="K17" s="21"/>
    </row>
    <row r="18" spans="1:11" ht="28.5" customHeight="1">
      <c r="A18" s="2"/>
      <c r="B18" s="12" t="s">
        <v>56</v>
      </c>
      <c r="C18" s="25">
        <f>SUM(C5:C17)</f>
        <v>13441</v>
      </c>
      <c r="D18" s="25">
        <f t="shared" ref="D18:J18" si="0">SUM(D5:D17)</f>
        <v>58065</v>
      </c>
      <c r="E18" s="25">
        <f t="shared" si="0"/>
        <v>776264</v>
      </c>
      <c r="F18" s="25">
        <f t="shared" si="0"/>
        <v>494487</v>
      </c>
      <c r="G18" s="25">
        <f t="shared" si="0"/>
        <v>13032</v>
      </c>
      <c r="H18" s="25">
        <f t="shared" si="0"/>
        <v>39748</v>
      </c>
      <c r="I18" s="25">
        <f t="shared" si="0"/>
        <v>0</v>
      </c>
      <c r="J18" s="25">
        <f t="shared" si="0"/>
        <v>0</v>
      </c>
      <c r="K18" s="21"/>
    </row>
    <row r="19" spans="1:11" s="69" customFormat="1" ht="33.75" customHeight="1">
      <c r="B19" s="23"/>
      <c r="G19" s="118" t="s">
        <v>108</v>
      </c>
      <c r="H19" s="118"/>
      <c r="J19" s="127" t="s">
        <v>68</v>
      </c>
      <c r="K19" s="127"/>
    </row>
    <row r="21" spans="1:11">
      <c r="D21" s="46"/>
      <c r="F21" s="46"/>
      <c r="H21" s="74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K12" sqref="K12"/>
    </sheetView>
  </sheetViews>
  <sheetFormatPr defaultRowHeight="15.6"/>
  <cols>
    <col min="1" max="1" width="4.69921875" customWidth="1"/>
    <col min="2" max="2" width="8.09765625" style="1" customWidth="1"/>
    <col min="3" max="4" width="11.09765625" customWidth="1"/>
    <col min="5" max="5" width="14" customWidth="1"/>
    <col min="6" max="10" width="11.0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40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5133</v>
      </c>
      <c r="D5" s="18">
        <v>22175</v>
      </c>
      <c r="E5" s="18">
        <v>135915</v>
      </c>
      <c r="F5" s="18">
        <v>85508</v>
      </c>
      <c r="G5" s="18">
        <v>12767</v>
      </c>
      <c r="H5" s="18">
        <v>38939</v>
      </c>
      <c r="I5" s="35"/>
      <c r="J5" s="57"/>
      <c r="K5" s="21"/>
    </row>
    <row r="6" spans="1:11" ht="24.9" customHeight="1">
      <c r="A6" s="2"/>
      <c r="B6" s="7">
        <v>2</v>
      </c>
      <c r="C6" s="18">
        <v>3153</v>
      </c>
      <c r="D6" s="18">
        <v>13621</v>
      </c>
      <c r="E6" s="18">
        <v>93720</v>
      </c>
      <c r="F6" s="18">
        <v>58962</v>
      </c>
      <c r="G6" s="18">
        <v>7682</v>
      </c>
      <c r="H6" s="18">
        <v>23430</v>
      </c>
      <c r="I6" s="35"/>
      <c r="J6" s="57"/>
      <c r="K6" s="21"/>
    </row>
    <row r="7" spans="1:11" ht="24.9" customHeight="1">
      <c r="A7" s="2"/>
      <c r="B7" s="7">
        <v>3</v>
      </c>
      <c r="C7" s="18">
        <v>9054</v>
      </c>
      <c r="D7" s="18">
        <v>26021</v>
      </c>
      <c r="E7" s="18">
        <v>88245</v>
      </c>
      <c r="F7" s="18">
        <v>55517</v>
      </c>
      <c r="G7" s="18">
        <v>7522</v>
      </c>
      <c r="H7" s="18">
        <v>22942</v>
      </c>
      <c r="I7" s="8"/>
      <c r="J7" s="18"/>
      <c r="K7" s="34" t="s">
        <v>109</v>
      </c>
    </row>
    <row r="8" spans="1:11" ht="24.9" customHeight="1">
      <c r="A8" s="2"/>
      <c r="B8" s="7">
        <v>4</v>
      </c>
      <c r="C8" s="32"/>
      <c r="D8" s="32"/>
      <c r="E8" s="18">
        <v>64348</v>
      </c>
      <c r="F8" s="18">
        <v>40475</v>
      </c>
      <c r="G8" s="32"/>
      <c r="H8" s="32"/>
      <c r="I8" s="35"/>
      <c r="J8" s="57"/>
      <c r="K8" s="34" t="s">
        <v>110</v>
      </c>
    </row>
    <row r="9" spans="1:11" ht="24.9" customHeight="1">
      <c r="A9" s="2"/>
      <c r="B9" s="7">
        <v>5</v>
      </c>
      <c r="C9" s="32"/>
      <c r="D9" s="32"/>
      <c r="E9" s="18">
        <v>41348</v>
      </c>
      <c r="F9" s="18">
        <v>26008</v>
      </c>
      <c r="G9" s="32"/>
      <c r="H9" s="32"/>
      <c r="I9" s="35"/>
      <c r="J9" s="57"/>
      <c r="K9" s="21"/>
    </row>
    <row r="10" spans="1:11" ht="24.9" customHeight="1">
      <c r="A10" s="2"/>
      <c r="B10" s="7">
        <v>6</v>
      </c>
      <c r="C10" s="18">
        <v>2394</v>
      </c>
      <c r="D10" s="18">
        <v>31661</v>
      </c>
      <c r="E10" s="18">
        <v>40440</v>
      </c>
      <c r="F10" s="18">
        <v>25442</v>
      </c>
      <c r="G10" s="18">
        <v>9250</v>
      </c>
      <c r="H10" s="18">
        <v>28213</v>
      </c>
      <c r="I10" s="8"/>
      <c r="J10" s="18"/>
      <c r="K10" s="21" t="s">
        <v>111</v>
      </c>
    </row>
    <row r="11" spans="1:11" ht="24.9" customHeight="1">
      <c r="A11" s="2"/>
      <c r="B11" s="7">
        <v>7</v>
      </c>
      <c r="C11" s="18">
        <v>4191</v>
      </c>
      <c r="D11" s="18">
        <v>18105</v>
      </c>
      <c r="E11" s="18">
        <v>90255</v>
      </c>
      <c r="F11" s="18">
        <v>56782</v>
      </c>
      <c r="G11" s="18">
        <v>6427</v>
      </c>
      <c r="H11" s="18">
        <v>19602</v>
      </c>
      <c r="I11" s="8"/>
      <c r="J11" s="18"/>
      <c r="K11" s="21" t="s">
        <v>112</v>
      </c>
    </row>
    <row r="12" spans="1:11" ht="24.9" customHeight="1">
      <c r="A12" s="2"/>
      <c r="B12" s="7">
        <v>8</v>
      </c>
      <c r="C12" s="18">
        <v>2848</v>
      </c>
      <c r="D12" s="18">
        <v>12303</v>
      </c>
      <c r="E12" s="18">
        <v>80100</v>
      </c>
      <c r="F12" s="18">
        <v>50393</v>
      </c>
      <c r="G12" s="18"/>
      <c r="H12" s="18"/>
      <c r="I12" s="8"/>
      <c r="J12" s="18">
        <v>8000</v>
      </c>
      <c r="K12" s="22" t="s">
        <v>142</v>
      </c>
    </row>
    <row r="13" spans="1:11" ht="24.9" customHeight="1">
      <c r="A13" s="2"/>
      <c r="B13" s="7">
        <v>9</v>
      </c>
      <c r="C13" s="18">
        <v>4272</v>
      </c>
      <c r="D13" s="18">
        <v>18455</v>
      </c>
      <c r="E13" s="18">
        <v>85035</v>
      </c>
      <c r="F13" s="18">
        <v>53498</v>
      </c>
      <c r="G13" s="18">
        <v>3034</v>
      </c>
      <c r="H13" s="18">
        <v>9254</v>
      </c>
      <c r="I13" s="8"/>
      <c r="J13" s="18"/>
      <c r="K13" s="21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34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21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58">
        <f t="shared" ref="C18:J18" si="0">SUM(C5:C17)</f>
        <v>31045</v>
      </c>
      <c r="D18" s="58">
        <f t="shared" si="0"/>
        <v>142341</v>
      </c>
      <c r="E18" s="58">
        <f t="shared" si="0"/>
        <v>719406</v>
      </c>
      <c r="F18" s="58">
        <f t="shared" si="0"/>
        <v>452585</v>
      </c>
      <c r="G18" s="58">
        <f t="shared" si="0"/>
        <v>46682</v>
      </c>
      <c r="H18" s="58">
        <f t="shared" si="0"/>
        <v>142380</v>
      </c>
      <c r="I18" s="58">
        <f t="shared" si="0"/>
        <v>0</v>
      </c>
      <c r="J18" s="58">
        <f t="shared" si="0"/>
        <v>8000</v>
      </c>
      <c r="K18" s="21"/>
    </row>
    <row r="19" spans="1:11" ht="33.75" customHeight="1">
      <c r="G19" s="126" t="s">
        <v>63</v>
      </c>
      <c r="H19" s="126"/>
      <c r="J19" s="127" t="s">
        <v>68</v>
      </c>
      <c r="K19" s="128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C5" sqref="C5:J17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0.5" customWidth="1"/>
    <col min="6" max="6" width="12.19921875" customWidth="1"/>
    <col min="7" max="10" width="9.59765625" customWidth="1"/>
    <col min="11" max="11" width="27.5" customWidth="1"/>
    <col min="13" max="13" width="30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41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820</v>
      </c>
      <c r="D5" s="18">
        <v>3542</v>
      </c>
      <c r="E5" s="18">
        <v>50779</v>
      </c>
      <c r="F5" s="18">
        <v>31964</v>
      </c>
      <c r="G5" s="18">
        <v>2650</v>
      </c>
      <c r="H5" s="18">
        <v>8082</v>
      </c>
      <c r="I5" s="8"/>
      <c r="J5" s="18"/>
      <c r="K5" s="34"/>
    </row>
    <row r="6" spans="1:11" ht="24.9" customHeight="1">
      <c r="A6" s="2"/>
      <c r="B6" s="7">
        <v>2</v>
      </c>
      <c r="C6" s="18">
        <v>0</v>
      </c>
      <c r="D6" s="18">
        <v>0</v>
      </c>
      <c r="E6" s="18">
        <v>34807</v>
      </c>
      <c r="F6" s="18">
        <v>21916</v>
      </c>
      <c r="G6" s="18">
        <v>1369</v>
      </c>
      <c r="H6" s="18">
        <v>4175</v>
      </c>
      <c r="I6" s="8"/>
      <c r="J6" s="18"/>
      <c r="K6" s="21"/>
    </row>
    <row r="7" spans="1:11" ht="24.9" customHeight="1">
      <c r="A7" s="2"/>
      <c r="B7" s="7">
        <v>3</v>
      </c>
      <c r="C7" s="18">
        <v>915</v>
      </c>
      <c r="D7" s="18">
        <v>3953</v>
      </c>
      <c r="E7" s="18">
        <v>36251</v>
      </c>
      <c r="F7" s="18">
        <v>22822</v>
      </c>
      <c r="G7" s="18">
        <v>2109</v>
      </c>
      <c r="H7" s="18">
        <v>6433</v>
      </c>
      <c r="I7" s="8"/>
      <c r="J7" s="18"/>
      <c r="K7" s="34"/>
    </row>
    <row r="8" spans="1:11" ht="24.9" customHeight="1">
      <c r="A8" s="2"/>
      <c r="B8" s="7">
        <v>4</v>
      </c>
      <c r="C8" s="18">
        <v>0</v>
      </c>
      <c r="D8" s="18">
        <v>0</v>
      </c>
      <c r="E8" s="18">
        <v>12565</v>
      </c>
      <c r="F8" s="18">
        <v>7956</v>
      </c>
      <c r="G8" s="18">
        <v>0</v>
      </c>
      <c r="H8" s="18">
        <v>0</v>
      </c>
      <c r="I8" s="8"/>
      <c r="J8" s="18"/>
      <c r="K8" s="21"/>
    </row>
    <row r="9" spans="1:11" ht="24.9" customHeight="1">
      <c r="A9" s="2"/>
      <c r="B9" s="7">
        <v>5</v>
      </c>
      <c r="C9" s="18">
        <v>0</v>
      </c>
      <c r="D9" s="18">
        <v>0</v>
      </c>
      <c r="E9" s="18">
        <v>12833</v>
      </c>
      <c r="F9" s="18">
        <v>8125</v>
      </c>
      <c r="G9" s="18">
        <v>0</v>
      </c>
      <c r="H9" s="18">
        <v>0</v>
      </c>
      <c r="I9" s="8"/>
      <c r="J9" s="18"/>
      <c r="K9" s="21"/>
    </row>
    <row r="10" spans="1:11" ht="24.9" customHeight="1">
      <c r="A10" s="2"/>
      <c r="B10" s="7">
        <v>6</v>
      </c>
      <c r="C10" s="18">
        <v>818</v>
      </c>
      <c r="D10" s="18">
        <v>3534</v>
      </c>
      <c r="E10" s="18">
        <v>22886</v>
      </c>
      <c r="F10" s="18">
        <v>14418</v>
      </c>
      <c r="G10" s="18">
        <v>1481</v>
      </c>
      <c r="H10" s="18">
        <v>4517</v>
      </c>
      <c r="I10" s="8"/>
      <c r="J10" s="18"/>
      <c r="K10" s="21"/>
    </row>
    <row r="11" spans="1:11" ht="24.9" customHeight="1">
      <c r="A11" s="2"/>
      <c r="B11" s="7">
        <v>7</v>
      </c>
      <c r="C11" s="18">
        <v>1144</v>
      </c>
      <c r="D11" s="18">
        <v>4942</v>
      </c>
      <c r="E11" s="18">
        <v>38187</v>
      </c>
      <c r="F11" s="18">
        <v>24057</v>
      </c>
      <c r="G11" s="18">
        <v>715</v>
      </c>
      <c r="H11" s="18">
        <v>2181</v>
      </c>
      <c r="I11" s="8"/>
      <c r="J11" s="18"/>
      <c r="K11" s="19"/>
    </row>
    <row r="12" spans="1:11" ht="24.9" customHeight="1">
      <c r="A12" s="2"/>
      <c r="B12" s="7">
        <v>8</v>
      </c>
      <c r="C12" s="18">
        <v>699</v>
      </c>
      <c r="D12" s="18">
        <v>3019</v>
      </c>
      <c r="E12" s="18">
        <v>28913</v>
      </c>
      <c r="F12" s="18">
        <v>18215</v>
      </c>
      <c r="G12" s="18"/>
      <c r="H12" s="18"/>
      <c r="I12" s="8"/>
      <c r="J12" s="18"/>
      <c r="K12" s="19"/>
    </row>
    <row r="13" spans="1:11" ht="24.9" customHeight="1">
      <c r="A13" s="2"/>
      <c r="B13" s="7">
        <v>9</v>
      </c>
      <c r="C13" s="18">
        <v>688</v>
      </c>
      <c r="D13" s="18">
        <v>2972</v>
      </c>
      <c r="E13" s="65">
        <v>26437</v>
      </c>
      <c r="F13" s="66">
        <v>16663</v>
      </c>
      <c r="G13" s="18">
        <v>176</v>
      </c>
      <c r="H13" s="18">
        <v>537</v>
      </c>
      <c r="I13" s="8"/>
      <c r="J13" s="31"/>
      <c r="K13" s="19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31"/>
      <c r="K14" s="21"/>
    </row>
    <row r="15" spans="1:11" ht="24.9" customHeight="1">
      <c r="A15" s="2"/>
      <c r="B15" s="7">
        <v>11</v>
      </c>
      <c r="C15" s="66"/>
      <c r="D15" s="66"/>
      <c r="E15" s="66"/>
      <c r="F15" s="66"/>
      <c r="G15" s="66"/>
      <c r="H15" s="66"/>
      <c r="I15" s="8"/>
      <c r="J15" s="18"/>
      <c r="K15" s="21"/>
    </row>
    <row r="16" spans="1:11" ht="24.9" customHeight="1">
      <c r="A16" s="2"/>
      <c r="B16" s="7">
        <v>12</v>
      </c>
      <c r="C16" s="66"/>
      <c r="D16" s="66"/>
      <c r="E16" s="66"/>
      <c r="F16" s="66"/>
      <c r="G16" s="66"/>
      <c r="H16" s="66"/>
      <c r="I16" s="68"/>
      <c r="J16" s="66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67">
        <f>SUM(C5:C17)</f>
        <v>5084</v>
      </c>
      <c r="D18" s="67">
        <f t="shared" ref="D18:J18" si="0">SUM(D5:D17)</f>
        <v>21962</v>
      </c>
      <c r="E18" s="67">
        <f t="shared" si="0"/>
        <v>263658</v>
      </c>
      <c r="F18" s="67">
        <f t="shared" si="0"/>
        <v>166136</v>
      </c>
      <c r="G18" s="67">
        <f t="shared" si="0"/>
        <v>8500</v>
      </c>
      <c r="H18" s="67">
        <f t="shared" si="0"/>
        <v>25925</v>
      </c>
      <c r="I18" s="67">
        <f t="shared" si="0"/>
        <v>0</v>
      </c>
      <c r="J18" s="67">
        <f t="shared" si="0"/>
        <v>0</v>
      </c>
      <c r="K18" s="22"/>
    </row>
    <row r="19" spans="1:11" ht="33.75" customHeight="1">
      <c r="G19" s="126" t="s">
        <v>63</v>
      </c>
      <c r="H19" s="126"/>
      <c r="J19" s="127" t="s">
        <v>68</v>
      </c>
      <c r="K19" s="128"/>
    </row>
    <row r="20" spans="1:11">
      <c r="B20"/>
    </row>
    <row r="21" spans="1:11">
      <c r="B21"/>
    </row>
    <row r="22" spans="1:11">
      <c r="B22"/>
    </row>
    <row r="23" spans="1:11">
      <c r="B23"/>
    </row>
    <row r="24" spans="1:11">
      <c r="B24"/>
    </row>
    <row r="25" spans="1:11">
      <c r="B25"/>
    </row>
    <row r="26" spans="1:11">
      <c r="B26"/>
    </row>
    <row r="27" spans="1:11">
      <c r="B27"/>
    </row>
    <row r="28" spans="1:11">
      <c r="B28"/>
    </row>
    <row r="29" spans="1:11">
      <c r="B29"/>
    </row>
    <row r="30" spans="1:11">
      <c r="B30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C5" sqref="C5:J17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3.19921875" customWidth="1"/>
    <col min="6" max="6" width="11" customWidth="1"/>
    <col min="7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113</v>
      </c>
      <c r="C2" s="3"/>
      <c r="D2" s="3"/>
      <c r="E2" s="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1089</v>
      </c>
      <c r="D5" s="18">
        <v>11912</v>
      </c>
      <c r="E5" s="18">
        <v>49289</v>
      </c>
      <c r="F5" s="18">
        <v>31003</v>
      </c>
      <c r="G5" s="18">
        <v>2250</v>
      </c>
      <c r="H5" s="18">
        <v>6863</v>
      </c>
      <c r="I5" s="8"/>
      <c r="J5" s="18"/>
      <c r="K5" s="19" t="s">
        <v>114</v>
      </c>
    </row>
    <row r="6" spans="1:11" ht="24.9" customHeight="1">
      <c r="A6" s="2"/>
      <c r="B6" s="7">
        <v>2</v>
      </c>
      <c r="C6" s="18">
        <v>512</v>
      </c>
      <c r="D6" s="18">
        <v>2212</v>
      </c>
      <c r="E6" s="18">
        <v>33701</v>
      </c>
      <c r="F6" s="18">
        <v>21203</v>
      </c>
      <c r="G6" s="18">
        <v>246</v>
      </c>
      <c r="H6" s="18">
        <v>750</v>
      </c>
      <c r="I6" s="8"/>
      <c r="J6" s="18"/>
      <c r="K6" s="19"/>
    </row>
    <row r="7" spans="1:11" ht="24.9" customHeight="1">
      <c r="A7" s="2"/>
      <c r="B7" s="7">
        <v>3</v>
      </c>
      <c r="C7" s="18">
        <v>530</v>
      </c>
      <c r="D7" s="18">
        <v>2290</v>
      </c>
      <c r="E7" s="18">
        <v>36131</v>
      </c>
      <c r="F7" s="18">
        <v>22732.28</v>
      </c>
      <c r="G7" s="18">
        <v>1826</v>
      </c>
      <c r="H7" s="18">
        <v>5569</v>
      </c>
      <c r="I7" s="8"/>
      <c r="J7" s="18"/>
      <c r="K7" s="19"/>
    </row>
    <row r="8" spans="1:11" ht="24.9" customHeight="1">
      <c r="A8" s="2"/>
      <c r="B8" s="7">
        <v>4</v>
      </c>
      <c r="C8" s="18">
        <v>538</v>
      </c>
      <c r="D8" s="18">
        <v>2328</v>
      </c>
      <c r="E8" s="18">
        <v>25829</v>
      </c>
      <c r="F8" s="18">
        <v>16247</v>
      </c>
      <c r="G8" s="18"/>
      <c r="H8" s="18"/>
      <c r="I8" s="8"/>
      <c r="J8" s="18"/>
      <c r="K8" s="19"/>
    </row>
    <row r="9" spans="1:11" ht="24.9" customHeight="1">
      <c r="A9" s="2"/>
      <c r="B9" s="7">
        <v>5</v>
      </c>
      <c r="C9" s="18">
        <v>30</v>
      </c>
      <c r="D9" s="18">
        <v>130</v>
      </c>
      <c r="E9" s="18">
        <v>15505</v>
      </c>
      <c r="F9" s="18">
        <v>9753</v>
      </c>
      <c r="G9" s="18"/>
      <c r="H9" s="18"/>
      <c r="I9" s="8"/>
      <c r="J9" s="18"/>
      <c r="K9" s="19"/>
    </row>
    <row r="10" spans="1:11" ht="24.9" customHeight="1">
      <c r="A10" s="2"/>
      <c r="B10" s="7">
        <v>6</v>
      </c>
      <c r="C10" s="18">
        <v>19</v>
      </c>
      <c r="D10" s="62">
        <v>82</v>
      </c>
      <c r="E10" s="18">
        <v>15618</v>
      </c>
      <c r="F10" s="18">
        <v>9824</v>
      </c>
      <c r="G10" s="18">
        <v>1208</v>
      </c>
      <c r="H10" s="18">
        <v>3684</v>
      </c>
      <c r="I10" s="8"/>
      <c r="J10" s="18"/>
      <c r="K10" s="19"/>
    </row>
    <row r="11" spans="1:11" ht="24.9" customHeight="1">
      <c r="A11" s="2"/>
      <c r="B11" s="7">
        <v>7</v>
      </c>
      <c r="C11" s="18">
        <v>759</v>
      </c>
      <c r="D11" s="62">
        <v>3279</v>
      </c>
      <c r="E11" s="18">
        <v>45884</v>
      </c>
      <c r="F11" s="18">
        <v>28861</v>
      </c>
      <c r="G11" s="18">
        <v>575</v>
      </c>
      <c r="H11" s="18">
        <v>1754</v>
      </c>
      <c r="I11" s="8"/>
      <c r="J11" s="18"/>
      <c r="K11" s="19"/>
    </row>
    <row r="12" spans="1:11" ht="24.9" customHeight="1">
      <c r="A12" s="2"/>
      <c r="B12" s="7">
        <v>8</v>
      </c>
      <c r="C12" s="18">
        <v>304</v>
      </c>
      <c r="D12" s="62">
        <v>1313</v>
      </c>
      <c r="E12" s="18">
        <v>39294</v>
      </c>
      <c r="F12" s="18">
        <v>24716</v>
      </c>
      <c r="G12" s="18">
        <v>98</v>
      </c>
      <c r="H12" s="18">
        <v>299</v>
      </c>
      <c r="I12" s="8"/>
      <c r="J12" s="18"/>
      <c r="K12" s="19"/>
    </row>
    <row r="13" spans="1:11" ht="24.9" customHeight="1">
      <c r="A13" s="2"/>
      <c r="B13" s="7">
        <v>9</v>
      </c>
      <c r="C13" s="18">
        <v>326</v>
      </c>
      <c r="D13" s="62">
        <v>1408</v>
      </c>
      <c r="E13" s="18">
        <v>35933</v>
      </c>
      <c r="F13" s="18">
        <v>22674</v>
      </c>
      <c r="G13" s="18">
        <v>1349</v>
      </c>
      <c r="H13" s="18">
        <v>4114</v>
      </c>
      <c r="I13" s="8"/>
      <c r="J13" s="18"/>
      <c r="K13" s="19"/>
    </row>
    <row r="14" spans="1:11" ht="24.9" customHeight="1">
      <c r="A14" s="2"/>
      <c r="B14" s="7">
        <v>10</v>
      </c>
      <c r="C14" s="18"/>
      <c r="D14" s="62"/>
      <c r="E14" s="18"/>
      <c r="F14" s="18"/>
      <c r="G14" s="18"/>
      <c r="H14" s="18"/>
      <c r="I14" s="8"/>
      <c r="J14" s="18"/>
      <c r="K14" s="63"/>
    </row>
    <row r="15" spans="1:11" ht="24.9" customHeight="1">
      <c r="A15" s="2"/>
      <c r="B15" s="7">
        <v>11</v>
      </c>
      <c r="C15" s="18"/>
      <c r="D15" s="62"/>
      <c r="E15" s="18"/>
      <c r="F15" s="18"/>
      <c r="G15" s="18"/>
      <c r="H15" s="18"/>
      <c r="I15" s="8"/>
      <c r="J15" s="18"/>
      <c r="K15" s="64"/>
    </row>
    <row r="16" spans="1:11" ht="24.9" customHeight="1">
      <c r="A16" s="2"/>
      <c r="B16" s="7">
        <v>12</v>
      </c>
      <c r="C16" s="18"/>
      <c r="D16" s="62"/>
      <c r="E16" s="18"/>
      <c r="F16" s="18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62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4107</v>
      </c>
      <c r="D18" s="25">
        <f t="shared" ref="D18:J18" si="0">SUM(D5:D17)</f>
        <v>24954</v>
      </c>
      <c r="E18" s="25">
        <f t="shared" si="0"/>
        <v>297184</v>
      </c>
      <c r="F18" s="25">
        <f t="shared" si="0"/>
        <v>187013.28</v>
      </c>
      <c r="G18" s="25">
        <f t="shared" si="0"/>
        <v>7552</v>
      </c>
      <c r="H18" s="25">
        <f t="shared" si="0"/>
        <v>23033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68</v>
      </c>
      <c r="K19" s="128"/>
    </row>
    <row r="27" spans="1:11">
      <c r="F27" s="26"/>
    </row>
  </sheetData>
  <mergeCells count="9">
    <mergeCell ref="B1:K1"/>
    <mergeCell ref="C3:D3"/>
    <mergeCell ref="E3:F3"/>
    <mergeCell ref="G3:H3"/>
    <mergeCell ref="I3:J3"/>
    <mergeCell ref="G19:H19"/>
    <mergeCell ref="J19:K19"/>
    <mergeCell ref="B3:B4"/>
    <mergeCell ref="K3:K4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C5" sqref="C5:J17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0.09765625" customWidth="1"/>
    <col min="6" max="6" width="10.19921875" customWidth="1"/>
    <col min="7" max="10" width="9.59765625" customWidth="1"/>
    <col min="11" max="11" width="34.898437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137" t="s">
        <v>115</v>
      </c>
      <c r="C2" s="138"/>
      <c r="D2" s="138"/>
      <c r="E2" s="138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116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1265</v>
      </c>
      <c r="D5" s="18">
        <v>19796</v>
      </c>
      <c r="E5" s="18">
        <v>37360</v>
      </c>
      <c r="F5" s="18">
        <v>23557</v>
      </c>
      <c r="G5" s="18">
        <v>1883</v>
      </c>
      <c r="H5" s="18">
        <v>5743</v>
      </c>
      <c r="I5" s="8"/>
      <c r="J5" s="18"/>
      <c r="K5" s="22" t="s">
        <v>117</v>
      </c>
    </row>
    <row r="6" spans="1:11" ht="24.9" customHeight="1">
      <c r="A6" s="2"/>
      <c r="B6" s="7">
        <v>2</v>
      </c>
      <c r="C6" s="18">
        <v>781</v>
      </c>
      <c r="D6" s="18">
        <v>3374</v>
      </c>
      <c r="E6" s="18">
        <v>28982</v>
      </c>
      <c r="F6" s="18">
        <v>18278</v>
      </c>
      <c r="G6" s="18">
        <v>588</v>
      </c>
      <c r="H6" s="18">
        <v>1793</v>
      </c>
      <c r="I6" s="8"/>
      <c r="J6" s="18"/>
      <c r="K6" s="21"/>
    </row>
    <row r="7" spans="1:11" ht="24.9" customHeight="1">
      <c r="A7" s="2"/>
      <c r="B7" s="7">
        <v>3</v>
      </c>
      <c r="C7" s="18">
        <v>559</v>
      </c>
      <c r="D7" s="18">
        <v>2415</v>
      </c>
      <c r="E7" s="18">
        <v>29751</v>
      </c>
      <c r="F7" s="18">
        <v>18765</v>
      </c>
      <c r="G7" s="18">
        <v>1134</v>
      </c>
      <c r="H7" s="18">
        <v>3459</v>
      </c>
      <c r="I7" s="8"/>
      <c r="J7" s="18"/>
      <c r="K7" s="21"/>
    </row>
    <row r="8" spans="1:11" ht="24.9" customHeight="1">
      <c r="A8" s="2"/>
      <c r="B8" s="7">
        <v>4</v>
      </c>
      <c r="C8" s="18">
        <v>653</v>
      </c>
      <c r="D8" s="18">
        <v>2821</v>
      </c>
      <c r="E8" s="18">
        <v>19739</v>
      </c>
      <c r="F8" s="18">
        <v>12445</v>
      </c>
      <c r="G8" s="18"/>
      <c r="H8" s="18"/>
      <c r="I8" s="8"/>
      <c r="J8" s="18"/>
      <c r="K8" s="21"/>
    </row>
    <row r="9" spans="1:11" ht="24.9" customHeight="1">
      <c r="A9" s="2"/>
      <c r="B9" s="7">
        <v>5</v>
      </c>
      <c r="C9" s="18">
        <v>190</v>
      </c>
      <c r="D9" s="18">
        <v>821</v>
      </c>
      <c r="E9" s="18">
        <v>10807</v>
      </c>
      <c r="F9" s="18">
        <v>6815</v>
      </c>
      <c r="G9" s="18"/>
      <c r="H9" s="18"/>
      <c r="I9" s="8"/>
      <c r="J9" s="18"/>
      <c r="K9" s="21"/>
    </row>
    <row r="10" spans="1:11" ht="24.9" customHeight="1">
      <c r="A10" s="2"/>
      <c r="B10" s="7">
        <v>6</v>
      </c>
      <c r="C10" s="18">
        <v>245</v>
      </c>
      <c r="D10" s="18">
        <v>1059</v>
      </c>
      <c r="E10" s="18">
        <v>10482</v>
      </c>
      <c r="F10" s="18">
        <v>6689</v>
      </c>
      <c r="G10" s="18">
        <v>1116</v>
      </c>
      <c r="H10" s="18">
        <v>3404</v>
      </c>
      <c r="I10" s="8"/>
      <c r="J10" s="18"/>
      <c r="K10" s="22"/>
    </row>
    <row r="11" spans="1:11" ht="24.9" customHeight="1">
      <c r="A11" s="2"/>
      <c r="B11" s="7">
        <v>7</v>
      </c>
      <c r="C11" s="18">
        <v>746</v>
      </c>
      <c r="D11" s="18">
        <v>3223</v>
      </c>
      <c r="E11" s="18">
        <v>29304</v>
      </c>
      <c r="F11" s="18">
        <v>18484</v>
      </c>
      <c r="G11" s="18">
        <v>587</v>
      </c>
      <c r="H11" s="18">
        <v>1790</v>
      </c>
      <c r="I11" s="8"/>
      <c r="J11" s="18"/>
      <c r="K11" s="21"/>
    </row>
    <row r="12" spans="1:11" ht="24.9" customHeight="1">
      <c r="A12" s="2"/>
      <c r="B12" s="7">
        <v>8</v>
      </c>
      <c r="C12" s="18">
        <v>832</v>
      </c>
      <c r="D12" s="18">
        <v>3594</v>
      </c>
      <c r="E12" s="18">
        <v>21435</v>
      </c>
      <c r="F12" s="18">
        <v>13520</v>
      </c>
      <c r="G12" s="18">
        <v>20</v>
      </c>
      <c r="H12" s="18">
        <v>61</v>
      </c>
      <c r="I12" s="8"/>
      <c r="J12" s="18"/>
      <c r="K12" s="19"/>
    </row>
    <row r="13" spans="1:11" ht="24.9" customHeight="1">
      <c r="A13" s="2"/>
      <c r="B13" s="7">
        <v>9</v>
      </c>
      <c r="C13" s="18">
        <v>1133</v>
      </c>
      <c r="D13" s="18">
        <v>4894</v>
      </c>
      <c r="E13" s="18">
        <v>16769</v>
      </c>
      <c r="F13" s="18">
        <v>10574</v>
      </c>
      <c r="G13" s="18">
        <v>1540</v>
      </c>
      <c r="H13" s="18">
        <v>4697</v>
      </c>
      <c r="I13" s="8"/>
      <c r="J13" s="18"/>
      <c r="K13" s="19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22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21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2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6404</v>
      </c>
      <c r="D18" s="25">
        <f t="shared" ref="D18:J18" si="0">SUM(D5:D17)</f>
        <v>41997</v>
      </c>
      <c r="E18" s="25">
        <f t="shared" si="0"/>
        <v>204629</v>
      </c>
      <c r="F18" s="25">
        <f t="shared" si="0"/>
        <v>129127</v>
      </c>
      <c r="G18" s="25">
        <f t="shared" si="0"/>
        <v>6868</v>
      </c>
      <c r="H18" s="25">
        <f t="shared" si="0"/>
        <v>20947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68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B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C5" sqref="C5:J17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0.69921875" customWidth="1"/>
    <col min="6" max="6" width="11.19921875" customWidth="1"/>
    <col min="7" max="7" width="10.19921875" customWidth="1"/>
    <col min="8" max="10" width="9.59765625" customWidth="1"/>
    <col min="11" max="11" width="40.5976562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118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1060</v>
      </c>
      <c r="D5" s="18">
        <v>5912</v>
      </c>
      <c r="E5" s="18">
        <v>46819</v>
      </c>
      <c r="F5" s="18">
        <v>29644</v>
      </c>
      <c r="G5" s="18">
        <v>2184</v>
      </c>
      <c r="H5" s="18">
        <v>6661</v>
      </c>
      <c r="I5" s="8"/>
      <c r="J5" s="18"/>
      <c r="K5" s="21"/>
    </row>
    <row r="6" spans="1:11" ht="24.9" customHeight="1">
      <c r="A6" s="2"/>
      <c r="B6" s="7">
        <v>2</v>
      </c>
      <c r="C6" s="18">
        <v>246</v>
      </c>
      <c r="D6" s="18">
        <v>1302</v>
      </c>
      <c r="E6" s="18">
        <v>36752</v>
      </c>
      <c r="F6" s="18">
        <v>23229</v>
      </c>
      <c r="G6" s="18">
        <v>660</v>
      </c>
      <c r="H6" s="18">
        <v>2013</v>
      </c>
      <c r="I6" s="8"/>
      <c r="J6" s="18"/>
      <c r="K6" s="22"/>
    </row>
    <row r="7" spans="1:11" ht="24.9" customHeight="1">
      <c r="A7" s="2"/>
      <c r="B7" s="7">
        <v>3</v>
      </c>
      <c r="C7" s="32">
        <v>748</v>
      </c>
      <c r="D7" s="32">
        <v>4304</v>
      </c>
      <c r="E7" s="32">
        <v>38119</v>
      </c>
      <c r="F7" s="32">
        <v>24334</v>
      </c>
      <c r="G7" s="32">
        <v>1481</v>
      </c>
      <c r="H7" s="32">
        <v>4517</v>
      </c>
      <c r="I7" s="8"/>
      <c r="J7" s="18"/>
      <c r="K7" s="21"/>
    </row>
    <row r="8" spans="1:11" ht="24.9" customHeight="1">
      <c r="A8" s="2"/>
      <c r="B8" s="7">
        <v>4</v>
      </c>
      <c r="C8" s="18">
        <v>197</v>
      </c>
      <c r="D8" s="18">
        <v>1144</v>
      </c>
      <c r="E8" s="18">
        <v>25510</v>
      </c>
      <c r="F8" s="18">
        <v>16276</v>
      </c>
      <c r="G8" s="32"/>
      <c r="H8" s="32"/>
      <c r="I8" s="8"/>
      <c r="J8" s="18"/>
      <c r="K8" s="19"/>
    </row>
    <row r="9" spans="1:11" ht="24.9" customHeight="1">
      <c r="A9" s="2"/>
      <c r="B9" s="7">
        <v>5</v>
      </c>
      <c r="C9" s="18">
        <v>93</v>
      </c>
      <c r="D9" s="18">
        <v>541</v>
      </c>
      <c r="E9" s="18">
        <v>17375</v>
      </c>
      <c r="F9" s="18">
        <v>10939</v>
      </c>
      <c r="G9" s="18"/>
      <c r="H9" s="18"/>
      <c r="I9" s="8"/>
      <c r="J9" s="18"/>
      <c r="K9" s="21"/>
    </row>
    <row r="10" spans="1:11" ht="24.9" customHeight="1">
      <c r="A10" s="2"/>
      <c r="B10" s="7">
        <v>6</v>
      </c>
      <c r="C10" s="18">
        <v>501</v>
      </c>
      <c r="D10" s="18">
        <v>2982</v>
      </c>
      <c r="E10" s="18">
        <v>18275</v>
      </c>
      <c r="F10" s="18">
        <v>11505</v>
      </c>
      <c r="G10" s="18">
        <v>1711</v>
      </c>
      <c r="H10" s="18">
        <v>5218</v>
      </c>
      <c r="I10" s="8"/>
      <c r="J10" s="18"/>
      <c r="K10" s="21"/>
    </row>
    <row r="11" spans="1:11" ht="24.9" customHeight="1">
      <c r="A11" s="2"/>
      <c r="B11" s="7">
        <v>7</v>
      </c>
      <c r="C11" s="18">
        <v>729</v>
      </c>
      <c r="D11" s="18">
        <v>3737</v>
      </c>
      <c r="E11" s="18">
        <v>47823</v>
      </c>
      <c r="F11" s="18">
        <v>30107</v>
      </c>
      <c r="G11" s="18">
        <v>782</v>
      </c>
      <c r="H11" s="18">
        <v>2385</v>
      </c>
      <c r="I11" s="8"/>
      <c r="J11" s="18"/>
      <c r="K11" s="22"/>
    </row>
    <row r="12" spans="1:11" ht="24.9" customHeight="1">
      <c r="A12" s="2"/>
      <c r="B12" s="7">
        <v>8</v>
      </c>
      <c r="C12" s="18">
        <v>236</v>
      </c>
      <c r="D12" s="18">
        <v>1169</v>
      </c>
      <c r="E12" s="18">
        <v>40832</v>
      </c>
      <c r="F12" s="18">
        <v>25706</v>
      </c>
      <c r="G12" s="18">
        <v>113</v>
      </c>
      <c r="H12" s="18">
        <v>345</v>
      </c>
      <c r="I12" s="8"/>
      <c r="J12" s="18"/>
      <c r="K12" s="19"/>
    </row>
    <row r="13" spans="1:11" ht="24.9" customHeight="1">
      <c r="A13" s="2"/>
      <c r="B13" s="7">
        <v>9</v>
      </c>
      <c r="C13" s="18">
        <v>605</v>
      </c>
      <c r="D13" s="18">
        <v>3118</v>
      </c>
      <c r="E13" s="18">
        <v>37416</v>
      </c>
      <c r="F13" s="18">
        <v>23260</v>
      </c>
      <c r="G13" s="18">
        <v>1803</v>
      </c>
      <c r="H13" s="18">
        <v>5499</v>
      </c>
      <c r="I13" s="8"/>
      <c r="J13" s="18"/>
      <c r="K13" s="22"/>
    </row>
    <row r="14" spans="1:11" ht="24.9" customHeight="1">
      <c r="A14" s="2"/>
      <c r="B14" s="7">
        <v>10</v>
      </c>
      <c r="C14" s="18"/>
      <c r="D14" s="57"/>
      <c r="E14" s="57"/>
      <c r="F14" s="57"/>
      <c r="G14" s="57"/>
      <c r="H14" s="57"/>
      <c r="I14" s="8"/>
      <c r="J14" s="18"/>
      <c r="K14" s="21"/>
    </row>
    <row r="15" spans="1:11" ht="24.9" customHeight="1">
      <c r="A15" s="2"/>
      <c r="B15" s="7">
        <v>11</v>
      </c>
      <c r="C15" s="57"/>
      <c r="D15" s="57"/>
      <c r="E15" s="57"/>
      <c r="F15" s="57"/>
      <c r="G15" s="57"/>
      <c r="H15" s="57"/>
      <c r="I15" s="8"/>
      <c r="J15" s="18"/>
      <c r="K15" s="21"/>
    </row>
    <row r="16" spans="1:11" ht="24.9" customHeight="1">
      <c r="A16" s="2"/>
      <c r="B16" s="7">
        <v>12</v>
      </c>
      <c r="C16" s="57"/>
      <c r="D16" s="57"/>
      <c r="E16" s="61"/>
      <c r="F16" s="61"/>
      <c r="G16" s="61"/>
      <c r="H16" s="61"/>
      <c r="I16" s="35"/>
      <c r="J16" s="57"/>
      <c r="K16" s="22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4415</v>
      </c>
      <c r="D18" s="25">
        <f t="shared" ref="D18:J18" si="0">SUM(D5:D17)</f>
        <v>24209</v>
      </c>
      <c r="E18" s="25">
        <f t="shared" si="0"/>
        <v>308921</v>
      </c>
      <c r="F18" s="25">
        <f t="shared" si="0"/>
        <v>195000</v>
      </c>
      <c r="G18" s="25">
        <f t="shared" si="0"/>
        <v>8734</v>
      </c>
      <c r="H18" s="25">
        <f t="shared" si="0"/>
        <v>26638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68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27"/>
  <sheetViews>
    <sheetView topLeftCell="B1" workbookViewId="0">
      <selection activeCell="C5" sqref="C5:J17"/>
    </sheetView>
  </sheetViews>
  <sheetFormatPr defaultRowHeight="15.6"/>
  <cols>
    <col min="1" max="1" width="4.69921875" customWidth="1"/>
    <col min="2" max="2" width="8.09765625" style="1" customWidth="1"/>
    <col min="3" max="3" width="10.19921875" customWidth="1"/>
    <col min="4" max="4" width="10.69921875" customWidth="1"/>
    <col min="5" max="5" width="11.19921875" customWidth="1"/>
    <col min="6" max="6" width="11.59765625" customWidth="1"/>
    <col min="7" max="7" width="10.69921875" customWidth="1"/>
    <col min="8" max="8" width="11.09765625" customWidth="1"/>
    <col min="9" max="9" width="9.59765625" customWidth="1"/>
    <col min="10" max="10" width="11.5" customWidth="1"/>
    <col min="11" max="11" width="18.5976562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119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1106</v>
      </c>
      <c r="D5" s="18">
        <v>4778</v>
      </c>
      <c r="E5" s="18">
        <v>25702</v>
      </c>
      <c r="F5" s="18">
        <v>16167</v>
      </c>
      <c r="G5" s="18">
        <v>1420</v>
      </c>
      <c r="H5" s="18">
        <v>4334</v>
      </c>
      <c r="I5" s="60"/>
      <c r="J5" s="59"/>
      <c r="K5" s="19"/>
    </row>
    <row r="6" spans="1:11" ht="24.9" customHeight="1">
      <c r="A6" s="2"/>
      <c r="B6" s="7">
        <v>2</v>
      </c>
      <c r="C6" s="18">
        <v>504</v>
      </c>
      <c r="D6" s="18">
        <v>2177</v>
      </c>
      <c r="E6" s="18">
        <v>17730</v>
      </c>
      <c r="F6" s="18">
        <v>11188</v>
      </c>
      <c r="G6" s="18">
        <v>344</v>
      </c>
      <c r="H6" s="18">
        <v>1049</v>
      </c>
      <c r="I6" s="60"/>
      <c r="J6" s="59"/>
      <c r="K6" s="19"/>
    </row>
    <row r="7" spans="1:11" ht="24.9" customHeight="1">
      <c r="A7" s="2"/>
      <c r="B7" s="7">
        <v>3</v>
      </c>
      <c r="C7" s="18">
        <v>506</v>
      </c>
      <c r="D7" s="18">
        <v>2186</v>
      </c>
      <c r="E7" s="18">
        <v>19244</v>
      </c>
      <c r="F7" s="18">
        <v>12143</v>
      </c>
      <c r="G7" s="18">
        <v>1101</v>
      </c>
      <c r="H7" s="18">
        <v>3358</v>
      </c>
      <c r="I7" s="8"/>
      <c r="J7" s="18"/>
      <c r="K7" s="19"/>
    </row>
    <row r="8" spans="1:11" ht="24.9" customHeight="1">
      <c r="A8" s="2"/>
      <c r="B8" s="7">
        <v>4</v>
      </c>
      <c r="C8" s="18">
        <v>518</v>
      </c>
      <c r="D8" s="18">
        <v>2238</v>
      </c>
      <c r="E8" s="18">
        <v>11379</v>
      </c>
      <c r="F8" s="18">
        <v>7180</v>
      </c>
      <c r="G8" s="18"/>
      <c r="H8" s="18"/>
      <c r="I8" s="8"/>
      <c r="J8" s="18"/>
      <c r="K8" s="19"/>
    </row>
    <row r="9" spans="1:11" ht="24.9" customHeight="1">
      <c r="A9" s="2"/>
      <c r="B9" s="7">
        <v>5</v>
      </c>
      <c r="C9" s="18">
        <v>66</v>
      </c>
      <c r="D9" s="18">
        <v>289</v>
      </c>
      <c r="E9" s="18">
        <v>5126</v>
      </c>
      <c r="F9" s="18">
        <v>3235</v>
      </c>
      <c r="G9" s="18"/>
      <c r="H9" s="18"/>
      <c r="I9" s="8"/>
      <c r="J9" s="18"/>
      <c r="K9" s="19"/>
    </row>
    <row r="10" spans="1:11" ht="24.9" customHeight="1">
      <c r="A10" s="2"/>
      <c r="B10" s="7">
        <v>6</v>
      </c>
      <c r="C10" s="18">
        <v>95</v>
      </c>
      <c r="D10" s="18">
        <v>410</v>
      </c>
      <c r="E10" s="18">
        <v>5430</v>
      </c>
      <c r="F10" s="18">
        <v>3416</v>
      </c>
      <c r="G10" s="18">
        <v>884</v>
      </c>
      <c r="H10" s="18">
        <v>2696</v>
      </c>
      <c r="I10" s="8"/>
      <c r="J10" s="18"/>
      <c r="K10" s="19"/>
    </row>
    <row r="11" spans="1:11" ht="24.9" customHeight="1">
      <c r="A11" s="2"/>
      <c r="B11" s="7">
        <v>7</v>
      </c>
      <c r="C11" s="18">
        <v>763</v>
      </c>
      <c r="D11" s="18">
        <v>3292</v>
      </c>
      <c r="E11" s="18">
        <v>21022</v>
      </c>
      <c r="F11" s="18">
        <v>13223</v>
      </c>
      <c r="G11" s="18">
        <v>335</v>
      </c>
      <c r="H11" s="18">
        <v>1022</v>
      </c>
      <c r="I11" s="59"/>
      <c r="J11" s="59"/>
      <c r="K11" s="19"/>
    </row>
    <row r="12" spans="1:11" ht="24.9" customHeight="1">
      <c r="A12" s="2"/>
      <c r="B12" s="7">
        <v>8</v>
      </c>
      <c r="C12" s="18">
        <v>232</v>
      </c>
      <c r="D12" s="18">
        <v>1002</v>
      </c>
      <c r="E12" s="18">
        <v>10230</v>
      </c>
      <c r="F12" s="18">
        <v>6436</v>
      </c>
      <c r="G12" s="59"/>
      <c r="H12" s="59"/>
      <c r="I12" s="59"/>
      <c r="J12" s="59"/>
      <c r="K12" s="19"/>
    </row>
    <row r="13" spans="1:11" ht="24.9" customHeight="1">
      <c r="A13" s="2"/>
      <c r="B13" s="7">
        <v>9</v>
      </c>
      <c r="C13" s="18">
        <v>260</v>
      </c>
      <c r="D13" s="18">
        <v>1119</v>
      </c>
      <c r="E13" s="18">
        <v>13047</v>
      </c>
      <c r="F13" s="18">
        <v>8233</v>
      </c>
      <c r="G13" s="18">
        <v>1286</v>
      </c>
      <c r="H13" s="18">
        <v>3922</v>
      </c>
      <c r="I13" s="59"/>
      <c r="J13" s="59"/>
      <c r="K13" s="19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59"/>
      <c r="J14" s="59"/>
      <c r="K14" s="19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59"/>
      <c r="J15" s="59"/>
      <c r="K15" s="19"/>
    </row>
    <row r="16" spans="1:11" ht="24.9" customHeight="1">
      <c r="A16" s="2"/>
      <c r="B16" s="7">
        <v>12</v>
      </c>
      <c r="C16" s="59"/>
      <c r="D16" s="59"/>
      <c r="E16" s="59"/>
      <c r="F16" s="59"/>
      <c r="G16" s="59"/>
      <c r="H16" s="59"/>
      <c r="I16" s="59"/>
      <c r="J16" s="59"/>
      <c r="K16" s="19"/>
    </row>
    <row r="17" spans="1:11" ht="24.9" customHeight="1">
      <c r="A17" s="2"/>
      <c r="B17" s="11"/>
      <c r="C17" s="59"/>
      <c r="D17" s="59"/>
      <c r="E17" s="59"/>
      <c r="F17" s="59"/>
      <c r="G17" s="59"/>
      <c r="H17" s="59"/>
      <c r="I17" s="59"/>
      <c r="J17" s="59"/>
      <c r="K17" s="19"/>
    </row>
    <row r="18" spans="1:11" ht="28.5" customHeight="1">
      <c r="A18" s="2"/>
      <c r="B18" s="12" t="s">
        <v>56</v>
      </c>
      <c r="C18" s="25">
        <f>SUM(C5:C17)</f>
        <v>4050</v>
      </c>
      <c r="D18" s="25">
        <f t="shared" ref="D18:J18" si="0">SUM(D5:D17)</f>
        <v>17491</v>
      </c>
      <c r="E18" s="25">
        <f t="shared" si="0"/>
        <v>128910</v>
      </c>
      <c r="F18" s="25">
        <f t="shared" si="0"/>
        <v>81221</v>
      </c>
      <c r="G18" s="25">
        <f t="shared" si="0"/>
        <v>5370</v>
      </c>
      <c r="H18" s="25">
        <f t="shared" si="0"/>
        <v>16381</v>
      </c>
      <c r="I18" s="25">
        <f t="shared" si="0"/>
        <v>0</v>
      </c>
      <c r="J18" s="25">
        <f t="shared" si="0"/>
        <v>0</v>
      </c>
      <c r="K18" s="19"/>
    </row>
    <row r="19" spans="1:11" ht="33.75" customHeight="1">
      <c r="G19" s="126" t="s">
        <v>63</v>
      </c>
      <c r="H19" s="126"/>
      <c r="J19" s="127" t="s">
        <v>120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C5" sqref="C5:J17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8" width="10.59765625" customWidth="1"/>
    <col min="9" max="9" width="9.59765625" customWidth="1"/>
    <col min="10" max="10" width="12.1992187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46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1051</v>
      </c>
      <c r="D5" s="18">
        <v>4540</v>
      </c>
      <c r="E5" s="18">
        <v>20571</v>
      </c>
      <c r="F5" s="18">
        <v>13186</v>
      </c>
      <c r="G5" s="18">
        <v>1371</v>
      </c>
      <c r="H5" s="18">
        <v>4182</v>
      </c>
      <c r="I5" s="35">
        <v>0</v>
      </c>
      <c r="J5" s="57">
        <v>0</v>
      </c>
      <c r="K5" s="21"/>
    </row>
    <row r="6" spans="1:11" ht="24.9" customHeight="1">
      <c r="A6" s="2"/>
      <c r="B6" s="7">
        <v>2</v>
      </c>
      <c r="C6" s="18">
        <v>625</v>
      </c>
      <c r="D6" s="18">
        <v>2700</v>
      </c>
      <c r="E6" s="18">
        <v>13793</v>
      </c>
      <c r="F6" s="18">
        <v>8841</v>
      </c>
      <c r="G6" s="18">
        <v>976</v>
      </c>
      <c r="H6" s="18">
        <v>2977</v>
      </c>
      <c r="I6" s="35">
        <v>0</v>
      </c>
      <c r="J6" s="57">
        <v>0</v>
      </c>
      <c r="K6" s="21"/>
    </row>
    <row r="7" spans="1:11" ht="24.9" customHeight="1">
      <c r="A7" s="2"/>
      <c r="B7" s="7">
        <v>3</v>
      </c>
      <c r="C7" s="18">
        <v>584</v>
      </c>
      <c r="D7" s="18">
        <v>2523</v>
      </c>
      <c r="E7" s="18">
        <v>15579</v>
      </c>
      <c r="F7" s="18">
        <v>9986</v>
      </c>
      <c r="G7" s="18">
        <v>400</v>
      </c>
      <c r="H7" s="18">
        <v>1220</v>
      </c>
      <c r="I7" s="8">
        <v>0</v>
      </c>
      <c r="J7" s="18">
        <v>0</v>
      </c>
      <c r="K7" s="21"/>
    </row>
    <row r="8" spans="1:11" ht="24.9" customHeight="1">
      <c r="A8" s="2"/>
      <c r="B8" s="7">
        <v>4</v>
      </c>
      <c r="C8" s="18">
        <v>682</v>
      </c>
      <c r="D8" s="18">
        <v>2946</v>
      </c>
      <c r="E8" s="18">
        <v>9641</v>
      </c>
      <c r="F8" s="18">
        <v>6180</v>
      </c>
      <c r="G8" s="18">
        <v>0</v>
      </c>
      <c r="H8" s="18">
        <v>0</v>
      </c>
      <c r="I8" s="8">
        <v>0</v>
      </c>
      <c r="J8" s="18">
        <v>0</v>
      </c>
      <c r="K8" s="21"/>
    </row>
    <row r="9" spans="1:11" ht="24.9" customHeight="1">
      <c r="A9" s="2"/>
      <c r="B9" s="7">
        <v>5</v>
      </c>
      <c r="C9" s="55">
        <v>230</v>
      </c>
      <c r="D9" s="55">
        <v>994</v>
      </c>
      <c r="E9" s="18">
        <v>4921</v>
      </c>
      <c r="F9" s="18">
        <v>3155</v>
      </c>
      <c r="G9" s="18">
        <v>0</v>
      </c>
      <c r="H9" s="18">
        <v>0</v>
      </c>
      <c r="I9" s="8">
        <v>0</v>
      </c>
      <c r="J9" s="18">
        <v>0</v>
      </c>
      <c r="K9" s="21"/>
    </row>
    <row r="10" spans="1:11" ht="24.9" customHeight="1">
      <c r="A10" s="2"/>
      <c r="B10" s="7">
        <v>6</v>
      </c>
      <c r="C10" s="18">
        <v>220</v>
      </c>
      <c r="D10" s="18">
        <v>950</v>
      </c>
      <c r="E10" s="18">
        <v>5477</v>
      </c>
      <c r="F10" s="18">
        <v>3511</v>
      </c>
      <c r="G10" s="18">
        <v>956</v>
      </c>
      <c r="H10" s="18">
        <v>2916</v>
      </c>
      <c r="I10" s="35">
        <v>0</v>
      </c>
      <c r="J10" s="57">
        <v>0</v>
      </c>
      <c r="K10" s="21"/>
    </row>
    <row r="11" spans="1:11" ht="24.9" customHeight="1">
      <c r="A11" s="2"/>
      <c r="B11" s="7">
        <v>7</v>
      </c>
      <c r="C11" s="18">
        <v>1119</v>
      </c>
      <c r="D11" s="18">
        <v>4834</v>
      </c>
      <c r="E11" s="18">
        <v>19753</v>
      </c>
      <c r="F11" s="18">
        <v>12662</v>
      </c>
      <c r="G11" s="18">
        <v>730</v>
      </c>
      <c r="H11" s="18">
        <v>2227</v>
      </c>
      <c r="I11" s="8">
        <v>0</v>
      </c>
      <c r="J11" s="18">
        <v>3000</v>
      </c>
      <c r="K11" s="21"/>
    </row>
    <row r="12" spans="1:11" ht="24.9" customHeight="1">
      <c r="A12" s="2"/>
      <c r="B12" s="7">
        <v>8</v>
      </c>
      <c r="C12" s="18">
        <v>514</v>
      </c>
      <c r="D12" s="18">
        <v>2220</v>
      </c>
      <c r="E12" s="18">
        <v>10846</v>
      </c>
      <c r="F12" s="18">
        <v>6953</v>
      </c>
      <c r="G12" s="56">
        <v>215</v>
      </c>
      <c r="H12" s="56">
        <v>656</v>
      </c>
      <c r="I12" s="8">
        <v>0</v>
      </c>
      <c r="J12" s="18">
        <v>0</v>
      </c>
      <c r="K12" s="19"/>
    </row>
    <row r="13" spans="1:11" ht="24.9" customHeight="1">
      <c r="A13" s="2"/>
      <c r="B13" s="7">
        <v>9</v>
      </c>
      <c r="C13" s="18">
        <v>556</v>
      </c>
      <c r="D13" s="18">
        <v>2402</v>
      </c>
      <c r="E13" s="18">
        <v>16477</v>
      </c>
      <c r="F13" s="18">
        <v>10562</v>
      </c>
      <c r="G13" s="20">
        <v>0</v>
      </c>
      <c r="H13" s="57">
        <v>0</v>
      </c>
      <c r="I13" s="35">
        <v>0</v>
      </c>
      <c r="J13" s="57">
        <v>6000</v>
      </c>
      <c r="K13" s="21"/>
    </row>
    <row r="14" spans="1:11" ht="24.9" customHeight="1">
      <c r="A14" s="2"/>
      <c r="B14" s="7">
        <v>10</v>
      </c>
      <c r="C14" s="20"/>
      <c r="D14" s="57"/>
      <c r="E14" s="20"/>
      <c r="F14" s="18"/>
      <c r="G14" s="57"/>
      <c r="H14" s="57"/>
      <c r="I14" s="35"/>
      <c r="J14" s="57"/>
      <c r="K14" s="21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35"/>
      <c r="J15" s="57"/>
      <c r="K15" s="21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58">
        <f>SUM(C5:C17)</f>
        <v>5581</v>
      </c>
      <c r="D18" s="58">
        <f t="shared" ref="D18:J18" si="0">SUM(D5:D17)</f>
        <v>24109</v>
      </c>
      <c r="E18" s="58">
        <f t="shared" si="0"/>
        <v>117058</v>
      </c>
      <c r="F18" s="58">
        <f t="shared" si="0"/>
        <v>75036</v>
      </c>
      <c r="G18" s="58">
        <f t="shared" si="0"/>
        <v>4648</v>
      </c>
      <c r="H18" s="58">
        <f t="shared" si="0"/>
        <v>14178</v>
      </c>
      <c r="I18" s="58">
        <f t="shared" si="0"/>
        <v>0</v>
      </c>
      <c r="J18" s="58">
        <f t="shared" si="0"/>
        <v>9000</v>
      </c>
      <c r="K18" s="21"/>
    </row>
    <row r="19" spans="1:11" ht="33.75" customHeight="1">
      <c r="G19" s="126" t="s">
        <v>121</v>
      </c>
      <c r="H19" s="126"/>
      <c r="J19" s="127" t="s">
        <v>68</v>
      </c>
      <c r="K19" s="128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K13" sqref="K13"/>
    </sheetView>
  </sheetViews>
  <sheetFormatPr defaultRowHeight="15.6"/>
  <cols>
    <col min="1" max="1" width="4.69921875" customWidth="1"/>
    <col min="2" max="2" width="8.09765625" style="1" customWidth="1"/>
    <col min="3" max="3" width="11" customWidth="1"/>
    <col min="4" max="4" width="11.5" customWidth="1"/>
    <col min="5" max="5" width="14" customWidth="1"/>
    <col min="6" max="6" width="12.59765625" customWidth="1"/>
    <col min="7" max="7" width="13.09765625" customWidth="1"/>
    <col min="8" max="8" width="12.69921875" customWidth="1"/>
    <col min="9" max="10" width="9.59765625" customWidth="1"/>
    <col min="11" max="11" width="33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47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6546</v>
      </c>
      <c r="D5" s="18">
        <v>28279</v>
      </c>
      <c r="E5" s="18">
        <v>194421</v>
      </c>
      <c r="F5" s="18">
        <v>124624</v>
      </c>
      <c r="G5" s="18">
        <v>7679</v>
      </c>
      <c r="H5" s="18">
        <v>23421</v>
      </c>
      <c r="I5" s="8"/>
      <c r="J5" s="18"/>
      <c r="K5" s="34"/>
    </row>
    <row r="6" spans="1:11" ht="24.9" customHeight="1">
      <c r="A6" s="2"/>
      <c r="B6" s="7">
        <v>2</v>
      </c>
      <c r="C6" s="18">
        <v>5330</v>
      </c>
      <c r="D6" s="18">
        <v>23025</v>
      </c>
      <c r="E6" s="18">
        <v>150351</v>
      </c>
      <c r="F6" s="18">
        <v>96375</v>
      </c>
      <c r="G6" s="18">
        <v>3951</v>
      </c>
      <c r="H6" s="18">
        <v>12051</v>
      </c>
      <c r="I6" s="8"/>
      <c r="J6" s="18"/>
      <c r="K6" s="21"/>
    </row>
    <row r="7" spans="1:11" ht="24.9" customHeight="1">
      <c r="A7" s="2"/>
      <c r="B7" s="7">
        <v>3</v>
      </c>
      <c r="C7" s="18">
        <v>4972</v>
      </c>
      <c r="D7" s="18">
        <v>21479</v>
      </c>
      <c r="E7" s="18">
        <v>195599</v>
      </c>
      <c r="F7" s="18">
        <v>125379</v>
      </c>
      <c r="G7" s="18">
        <v>7064</v>
      </c>
      <c r="H7" s="18">
        <v>21545</v>
      </c>
      <c r="I7" s="8"/>
      <c r="J7" s="18"/>
      <c r="K7" s="34"/>
    </row>
    <row r="8" spans="1:11" ht="24.9" customHeight="1">
      <c r="A8" s="2"/>
      <c r="B8" s="7">
        <v>4</v>
      </c>
      <c r="C8" s="18">
        <v>5213</v>
      </c>
      <c r="D8" s="18">
        <v>22520</v>
      </c>
      <c r="E8" s="18">
        <v>111084</v>
      </c>
      <c r="F8" s="18">
        <v>71205</v>
      </c>
      <c r="G8" s="18">
        <v>3747</v>
      </c>
      <c r="H8" s="18">
        <v>11428</v>
      </c>
      <c r="I8" s="8"/>
      <c r="J8" s="18"/>
      <c r="K8" s="34"/>
    </row>
    <row r="9" spans="1:11" ht="24.9" customHeight="1">
      <c r="A9" s="2"/>
      <c r="B9" s="7">
        <v>5</v>
      </c>
      <c r="C9" s="18">
        <v>4964</v>
      </c>
      <c r="D9" s="18">
        <v>21445</v>
      </c>
      <c r="E9" s="18">
        <v>76064</v>
      </c>
      <c r="F9" s="18">
        <v>48757</v>
      </c>
      <c r="G9" s="18">
        <v>4876</v>
      </c>
      <c r="H9" s="18">
        <v>14872</v>
      </c>
      <c r="I9" s="8"/>
      <c r="J9" s="18"/>
      <c r="K9" s="21"/>
    </row>
    <row r="10" spans="1:11" ht="24.9" customHeight="1">
      <c r="A10" s="2"/>
      <c r="B10" s="7">
        <v>6</v>
      </c>
      <c r="C10" s="18">
        <v>4651</v>
      </c>
      <c r="D10" s="18">
        <v>20092</v>
      </c>
      <c r="E10" s="50">
        <v>72816</v>
      </c>
      <c r="F10" s="18">
        <v>46675</v>
      </c>
      <c r="G10" s="18">
        <v>5122</v>
      </c>
      <c r="H10" s="18">
        <v>15622</v>
      </c>
      <c r="I10" s="8"/>
      <c r="J10" s="18"/>
      <c r="K10" s="21"/>
    </row>
    <row r="11" spans="1:11" ht="24.9" customHeight="1">
      <c r="A11" s="2"/>
      <c r="B11" s="7">
        <v>7</v>
      </c>
      <c r="C11" s="18">
        <v>5687</v>
      </c>
      <c r="D11" s="18">
        <v>24568</v>
      </c>
      <c r="E11" s="50">
        <v>140685</v>
      </c>
      <c r="F11" s="18">
        <v>90179</v>
      </c>
      <c r="G11" s="18">
        <v>2370</v>
      </c>
      <c r="H11" s="18">
        <v>7229</v>
      </c>
      <c r="I11" s="8"/>
      <c r="J11" s="18"/>
      <c r="K11" s="34"/>
    </row>
    <row r="12" spans="1:11" ht="24.9" customHeight="1">
      <c r="A12" s="2"/>
      <c r="B12" s="7">
        <v>8</v>
      </c>
      <c r="C12" s="18">
        <v>4701</v>
      </c>
      <c r="D12" s="18">
        <v>20308</v>
      </c>
      <c r="E12" s="50">
        <v>116206</v>
      </c>
      <c r="F12" s="18">
        <v>74488</v>
      </c>
      <c r="G12" s="18">
        <v>1354</v>
      </c>
      <c r="H12" s="18">
        <v>4129</v>
      </c>
      <c r="I12" s="8"/>
      <c r="J12" s="18"/>
      <c r="K12" s="19"/>
    </row>
    <row r="13" spans="1:11" ht="24.9" customHeight="1">
      <c r="A13" s="2"/>
      <c r="B13" s="7">
        <v>9</v>
      </c>
      <c r="C13" s="18">
        <v>6479</v>
      </c>
      <c r="D13" s="18">
        <v>30900</v>
      </c>
      <c r="E13" s="18">
        <v>101250</v>
      </c>
      <c r="F13" s="18">
        <v>64901</v>
      </c>
      <c r="G13" s="18">
        <v>8406</v>
      </c>
      <c r="H13" s="18">
        <v>25638</v>
      </c>
      <c r="I13" s="8"/>
      <c r="J13" s="18"/>
      <c r="K13" s="34" t="s">
        <v>141</v>
      </c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21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34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54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48543</v>
      </c>
      <c r="D18" s="25">
        <f t="shared" ref="D18:J18" si="0">SUM(D5:D17)</f>
        <v>212616</v>
      </c>
      <c r="E18" s="25">
        <f t="shared" si="0"/>
        <v>1158476</v>
      </c>
      <c r="F18" s="25">
        <f t="shared" si="0"/>
        <v>742583</v>
      </c>
      <c r="G18" s="25">
        <f t="shared" si="0"/>
        <v>44569</v>
      </c>
      <c r="H18" s="25">
        <f t="shared" si="0"/>
        <v>135935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68</v>
      </c>
      <c r="K19" s="128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27"/>
  <sheetViews>
    <sheetView topLeftCell="A4" workbookViewId="0">
      <selection activeCell="C5" sqref="C5:J17"/>
    </sheetView>
  </sheetViews>
  <sheetFormatPr defaultRowHeight="15.6"/>
  <cols>
    <col min="1" max="1" width="4.69921875" customWidth="1"/>
    <col min="2" max="2" width="8.09765625" style="1" customWidth="1"/>
    <col min="3" max="4" width="12.19921875" style="46" bestFit="1" customWidth="1"/>
    <col min="5" max="5" width="14.09765625" style="46" bestFit="1" customWidth="1"/>
    <col min="6" max="7" width="12.19921875" style="46" bestFit="1" customWidth="1"/>
    <col min="8" max="8" width="14.09765625" style="46" bestFit="1" customWidth="1"/>
    <col min="9" max="9" width="9.59765625" customWidth="1"/>
    <col min="10" max="10" width="10.6992187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40" t="s">
        <v>48</v>
      </c>
      <c r="D2" s="140"/>
      <c r="E2" s="140"/>
      <c r="F2" s="47"/>
      <c r="G2" s="48"/>
      <c r="H2" s="48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41" t="s">
        <v>3</v>
      </c>
      <c r="D3" s="141"/>
      <c r="E3" s="141" t="s">
        <v>4</v>
      </c>
      <c r="F3" s="141"/>
      <c r="G3" s="141" t="s">
        <v>5</v>
      </c>
      <c r="H3" s="141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49" t="s">
        <v>9</v>
      </c>
      <c r="D4" s="49" t="s">
        <v>10</v>
      </c>
      <c r="E4" s="49" t="s">
        <v>9</v>
      </c>
      <c r="F4" s="49" t="s">
        <v>10</v>
      </c>
      <c r="G4" s="49" t="s">
        <v>9</v>
      </c>
      <c r="H4" s="49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9571</v>
      </c>
      <c r="D5" s="18">
        <v>41347</v>
      </c>
      <c r="E5" s="18">
        <v>141673</v>
      </c>
      <c r="F5" s="18">
        <v>89278</v>
      </c>
      <c r="G5" s="18">
        <v>11981</v>
      </c>
      <c r="H5" s="18">
        <v>46467</v>
      </c>
      <c r="I5" s="8"/>
      <c r="J5" s="18"/>
      <c r="K5" s="34"/>
    </row>
    <row r="6" spans="1:11" ht="24.9" customHeight="1">
      <c r="A6" s="2"/>
      <c r="B6" s="7">
        <v>2</v>
      </c>
      <c r="C6" s="18">
        <v>4987</v>
      </c>
      <c r="D6" s="18">
        <v>21544</v>
      </c>
      <c r="E6" s="18">
        <v>106476</v>
      </c>
      <c r="F6" s="18">
        <v>67093</v>
      </c>
      <c r="G6" s="18">
        <v>7575</v>
      </c>
      <c r="H6" s="18">
        <v>32926</v>
      </c>
      <c r="I6" s="8"/>
      <c r="J6" s="18"/>
      <c r="K6" s="34"/>
    </row>
    <row r="7" spans="1:11" ht="24.9" customHeight="1">
      <c r="A7" s="2"/>
      <c r="B7" s="7">
        <v>3</v>
      </c>
      <c r="C7" s="18">
        <v>3714</v>
      </c>
      <c r="D7" s="18">
        <v>16044</v>
      </c>
      <c r="E7" s="18">
        <v>108091</v>
      </c>
      <c r="F7" s="18">
        <v>68082</v>
      </c>
      <c r="G7" s="18">
        <v>17595</v>
      </c>
      <c r="H7" s="18">
        <v>73397</v>
      </c>
      <c r="I7" s="18"/>
      <c r="J7" s="18"/>
      <c r="K7" s="34"/>
    </row>
    <row r="8" spans="1:11" ht="24.9" customHeight="1">
      <c r="A8" s="2"/>
      <c r="B8" s="7">
        <v>4</v>
      </c>
      <c r="C8" s="18">
        <v>3743</v>
      </c>
      <c r="D8" s="18">
        <v>16170</v>
      </c>
      <c r="E8" s="18">
        <v>68227</v>
      </c>
      <c r="F8" s="18">
        <v>42925</v>
      </c>
      <c r="G8" s="18">
        <v>186</v>
      </c>
      <c r="H8" s="18">
        <v>567</v>
      </c>
      <c r="I8" s="18"/>
      <c r="J8" s="18"/>
      <c r="K8" s="34"/>
    </row>
    <row r="9" spans="1:11" ht="24.9" customHeight="1">
      <c r="A9" s="2"/>
      <c r="B9" s="7">
        <v>5</v>
      </c>
      <c r="C9" s="18">
        <v>957</v>
      </c>
      <c r="D9" s="18">
        <v>4134</v>
      </c>
      <c r="E9" s="18">
        <v>35870</v>
      </c>
      <c r="F9" s="18">
        <v>22568</v>
      </c>
      <c r="G9" s="18">
        <v>143</v>
      </c>
      <c r="H9" s="18">
        <v>436</v>
      </c>
      <c r="I9" s="18"/>
      <c r="J9" s="18"/>
      <c r="K9" s="34"/>
    </row>
    <row r="10" spans="1:11" ht="24.9" customHeight="1">
      <c r="A10" s="2"/>
      <c r="B10" s="7">
        <v>6</v>
      </c>
      <c r="C10" s="18">
        <v>1218</v>
      </c>
      <c r="D10" s="18">
        <v>5262</v>
      </c>
      <c r="E10" s="50">
        <v>54619</v>
      </c>
      <c r="F10" s="18">
        <v>34575</v>
      </c>
      <c r="G10" s="18">
        <v>2406</v>
      </c>
      <c r="H10" s="18">
        <v>8497</v>
      </c>
      <c r="I10" s="8"/>
      <c r="J10" s="18">
        <v>20000</v>
      </c>
      <c r="K10" s="34"/>
    </row>
    <row r="11" spans="1:11" ht="24.9" customHeight="1">
      <c r="A11" s="2"/>
      <c r="B11" s="7">
        <v>7</v>
      </c>
      <c r="C11" s="18">
        <v>3727</v>
      </c>
      <c r="D11" s="18">
        <v>16101</v>
      </c>
      <c r="E11" s="18">
        <v>120928</v>
      </c>
      <c r="F11" s="18">
        <v>76158</v>
      </c>
      <c r="G11" s="18">
        <v>1379</v>
      </c>
      <c r="H11" s="18">
        <v>4713</v>
      </c>
      <c r="I11" s="8"/>
      <c r="J11" s="18"/>
      <c r="K11" s="34"/>
    </row>
    <row r="12" spans="1:11" ht="24.9" customHeight="1">
      <c r="A12" s="2"/>
      <c r="B12" s="7">
        <v>8</v>
      </c>
      <c r="C12" s="18">
        <v>3121</v>
      </c>
      <c r="D12" s="18">
        <v>13483</v>
      </c>
      <c r="E12" s="18">
        <v>107364</v>
      </c>
      <c r="F12" s="18">
        <v>67647</v>
      </c>
      <c r="G12" s="18">
        <v>995</v>
      </c>
      <c r="H12" s="18">
        <v>3732</v>
      </c>
      <c r="I12" s="8"/>
      <c r="J12" s="18"/>
      <c r="K12" s="34"/>
    </row>
    <row r="13" spans="1:11" ht="24.9" customHeight="1">
      <c r="A13" s="2"/>
      <c r="B13" s="7">
        <v>9</v>
      </c>
      <c r="C13" s="18">
        <v>3815</v>
      </c>
      <c r="D13" s="18">
        <v>16481</v>
      </c>
      <c r="E13" s="18">
        <v>108353</v>
      </c>
      <c r="F13" s="18">
        <v>68247</v>
      </c>
      <c r="G13" s="18">
        <v>5793</v>
      </c>
      <c r="H13" s="18">
        <v>22268</v>
      </c>
      <c r="I13" s="8"/>
      <c r="J13" s="18"/>
      <c r="K13" s="34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18"/>
      <c r="J14" s="18"/>
      <c r="K14" s="34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18"/>
      <c r="J15" s="18"/>
      <c r="K15" s="34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18"/>
      <c r="J16" s="18"/>
      <c r="K16" s="34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18"/>
      <c r="J17" s="18"/>
      <c r="K17" s="34"/>
    </row>
    <row r="18" spans="1:11" ht="28.5" customHeight="1">
      <c r="A18" s="2"/>
      <c r="B18" s="12" t="s">
        <v>56</v>
      </c>
      <c r="C18" s="51">
        <f t="shared" ref="C18:J18" si="0">SUM(C5:C17)</f>
        <v>34853</v>
      </c>
      <c r="D18" s="51">
        <f t="shared" si="0"/>
        <v>150566</v>
      </c>
      <c r="E18" s="51">
        <f t="shared" si="0"/>
        <v>851601</v>
      </c>
      <c r="F18" s="51">
        <f t="shared" si="0"/>
        <v>536573</v>
      </c>
      <c r="G18" s="51">
        <f t="shared" si="0"/>
        <v>48053</v>
      </c>
      <c r="H18" s="51">
        <f t="shared" si="0"/>
        <v>193003</v>
      </c>
      <c r="I18" s="25">
        <f t="shared" si="0"/>
        <v>0</v>
      </c>
      <c r="J18" s="25">
        <f t="shared" si="0"/>
        <v>20000</v>
      </c>
      <c r="K18" s="21"/>
    </row>
    <row r="19" spans="1:11" ht="33.75" customHeight="1">
      <c r="G19" s="139" t="s">
        <v>63</v>
      </c>
      <c r="H19" s="139"/>
      <c r="J19" s="127" t="s">
        <v>68</v>
      </c>
      <c r="K19" s="128"/>
    </row>
    <row r="21" spans="1:11">
      <c r="I21" s="53"/>
      <c r="J21" s="53"/>
    </row>
    <row r="27" spans="1:11">
      <c r="F27" s="52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3" sqref="K13"/>
    </sheetView>
  </sheetViews>
  <sheetFormatPr defaultColWidth="8.69921875" defaultRowHeight="15.6"/>
  <cols>
    <col min="1" max="1" width="4.69921875" style="69" customWidth="1"/>
    <col min="2" max="2" width="8.09765625" style="23" customWidth="1"/>
    <col min="3" max="3" width="9.59765625" style="69" customWidth="1"/>
    <col min="4" max="4" width="10.19921875" style="69" customWidth="1"/>
    <col min="5" max="5" width="11.59765625" style="69" customWidth="1"/>
    <col min="6" max="6" width="10.59765625" style="69" customWidth="1"/>
    <col min="7" max="10" width="9.59765625" style="69" customWidth="1"/>
    <col min="11" max="11" width="27.5" style="69" customWidth="1"/>
    <col min="12" max="16384" width="8.69921875" style="69"/>
  </cols>
  <sheetData>
    <row r="1" spans="1:11" ht="37.5" customHeight="1">
      <c r="A1" s="77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77"/>
      <c r="B2" s="3" t="s">
        <v>65</v>
      </c>
      <c r="C2" s="133" t="s">
        <v>67</v>
      </c>
      <c r="D2" s="133"/>
      <c r="E2" s="133"/>
      <c r="F2" s="78"/>
      <c r="G2" s="77"/>
      <c r="H2" s="77"/>
      <c r="I2" s="81"/>
      <c r="J2" s="16"/>
      <c r="K2" s="17" t="s">
        <v>60</v>
      </c>
    </row>
    <row r="3" spans="1:11" ht="25.5" customHeight="1">
      <c r="A3" s="77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77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77"/>
      <c r="B5" s="79">
        <v>1</v>
      </c>
      <c r="C5" s="18">
        <v>1356</v>
      </c>
      <c r="D5" s="18">
        <v>5857</v>
      </c>
      <c r="E5" s="18">
        <v>55089</v>
      </c>
      <c r="F5" s="18">
        <v>35257</v>
      </c>
      <c r="G5" s="18">
        <v>1547</v>
      </c>
      <c r="H5" s="18">
        <v>4718</v>
      </c>
      <c r="I5" s="18"/>
      <c r="J5" s="18"/>
      <c r="K5" s="22"/>
    </row>
    <row r="6" spans="1:11" ht="24.9" customHeight="1">
      <c r="A6" s="77"/>
      <c r="B6" s="79">
        <v>2</v>
      </c>
      <c r="C6" s="18">
        <v>634</v>
      </c>
      <c r="D6" s="18">
        <v>2739</v>
      </c>
      <c r="E6" s="18">
        <v>42667</v>
      </c>
      <c r="F6" s="18">
        <v>27307</v>
      </c>
      <c r="G6" s="18">
        <v>659</v>
      </c>
      <c r="H6" s="18">
        <v>2010</v>
      </c>
      <c r="I6" s="18"/>
      <c r="J6" s="18"/>
      <c r="K6" s="22"/>
    </row>
    <row r="7" spans="1:11" ht="24.9" customHeight="1">
      <c r="A7" s="77"/>
      <c r="B7" s="79">
        <v>3</v>
      </c>
      <c r="C7" s="18">
        <v>683</v>
      </c>
      <c r="D7" s="18">
        <v>2951</v>
      </c>
      <c r="E7" s="18">
        <v>40703</v>
      </c>
      <c r="F7" s="18">
        <v>26050</v>
      </c>
      <c r="G7" s="18"/>
      <c r="H7" s="18"/>
      <c r="I7" s="18"/>
      <c r="J7" s="18"/>
      <c r="K7" s="22"/>
    </row>
    <row r="8" spans="1:11" ht="24.9" customHeight="1">
      <c r="A8" s="77"/>
      <c r="B8" s="79">
        <v>4</v>
      </c>
      <c r="C8" s="18">
        <v>750</v>
      </c>
      <c r="D8" s="18">
        <v>3240</v>
      </c>
      <c r="E8" s="18">
        <v>32458</v>
      </c>
      <c r="F8" s="18">
        <v>20773</v>
      </c>
      <c r="G8" s="18"/>
      <c r="H8" s="18"/>
      <c r="I8" s="18"/>
      <c r="J8" s="18"/>
      <c r="K8" s="22"/>
    </row>
    <row r="9" spans="1:11" ht="24.9" customHeight="1">
      <c r="A9" s="77"/>
      <c r="B9" s="79">
        <v>5</v>
      </c>
      <c r="C9" s="18">
        <v>315</v>
      </c>
      <c r="D9" s="18">
        <v>1361</v>
      </c>
      <c r="E9" s="18">
        <v>23080</v>
      </c>
      <c r="F9" s="18">
        <v>14770</v>
      </c>
      <c r="G9" s="18"/>
      <c r="H9" s="18"/>
      <c r="I9" s="18"/>
      <c r="J9" s="18"/>
      <c r="K9" s="22"/>
    </row>
    <row r="10" spans="1:11" ht="24.9" customHeight="1">
      <c r="A10" s="77"/>
      <c r="B10" s="79">
        <v>6</v>
      </c>
      <c r="C10" s="18">
        <v>511</v>
      </c>
      <c r="D10" s="18">
        <v>2207</v>
      </c>
      <c r="E10" s="18">
        <v>23881</v>
      </c>
      <c r="F10" s="18">
        <v>15284</v>
      </c>
      <c r="G10" s="18">
        <v>629</v>
      </c>
      <c r="H10" s="18">
        <v>1918</v>
      </c>
      <c r="I10" s="18"/>
      <c r="J10" s="18"/>
      <c r="K10" s="22"/>
    </row>
    <row r="11" spans="1:11" ht="24.9" customHeight="1">
      <c r="A11" s="77"/>
      <c r="B11" s="79">
        <v>7</v>
      </c>
      <c r="C11" s="18">
        <v>1398</v>
      </c>
      <c r="D11" s="18">
        <v>6039</v>
      </c>
      <c r="E11" s="18">
        <v>45648</v>
      </c>
      <c r="F11" s="18">
        <v>29715</v>
      </c>
      <c r="G11" s="18"/>
      <c r="H11" s="18"/>
      <c r="I11" s="18"/>
      <c r="J11" s="18"/>
      <c r="K11" s="22"/>
    </row>
    <row r="12" spans="1:11" ht="24.9" customHeight="1">
      <c r="A12" s="77"/>
      <c r="B12" s="79">
        <v>8</v>
      </c>
      <c r="C12" s="18">
        <v>1823</v>
      </c>
      <c r="D12" s="18">
        <v>7875</v>
      </c>
      <c r="E12" s="18">
        <v>61239</v>
      </c>
      <c r="F12" s="18">
        <v>39193</v>
      </c>
      <c r="G12" s="18"/>
      <c r="H12" s="18"/>
      <c r="I12" s="18"/>
      <c r="J12" s="18"/>
      <c r="K12" s="22"/>
    </row>
    <row r="13" spans="1:11" ht="24.9" customHeight="1">
      <c r="A13" s="77"/>
      <c r="B13" s="79">
        <v>9</v>
      </c>
      <c r="C13" s="18">
        <v>1972</v>
      </c>
      <c r="D13" s="18">
        <v>8519</v>
      </c>
      <c r="E13" s="18">
        <v>50694</v>
      </c>
      <c r="F13" s="18">
        <v>32444</v>
      </c>
      <c r="G13" s="18"/>
      <c r="H13" s="18"/>
      <c r="I13" s="18"/>
      <c r="J13" s="18"/>
      <c r="K13" s="22" t="s">
        <v>139</v>
      </c>
    </row>
    <row r="14" spans="1:11" ht="24.9" customHeight="1">
      <c r="A14" s="77"/>
      <c r="B14" s="79">
        <v>10</v>
      </c>
      <c r="C14" s="18"/>
      <c r="D14" s="18"/>
      <c r="E14" s="18"/>
      <c r="F14" s="18"/>
      <c r="G14" s="18"/>
      <c r="H14" s="18"/>
      <c r="I14" s="18"/>
      <c r="J14" s="18"/>
      <c r="K14" s="22"/>
    </row>
    <row r="15" spans="1:11" ht="24.9" customHeight="1">
      <c r="A15" s="77"/>
      <c r="B15" s="79">
        <v>11</v>
      </c>
      <c r="C15" s="18"/>
      <c r="D15" s="18"/>
      <c r="E15" s="18"/>
      <c r="F15" s="18"/>
      <c r="G15" s="18"/>
      <c r="H15" s="18"/>
      <c r="I15" s="18"/>
      <c r="J15" s="18"/>
      <c r="K15" s="22"/>
    </row>
    <row r="16" spans="1:11" ht="24.9" customHeight="1">
      <c r="A16" s="77"/>
      <c r="B16" s="79">
        <v>12</v>
      </c>
      <c r="C16" s="18"/>
      <c r="D16" s="18"/>
      <c r="E16" s="18"/>
      <c r="F16" s="18"/>
      <c r="G16" s="18"/>
      <c r="H16" s="18"/>
      <c r="I16" s="18"/>
      <c r="J16" s="18"/>
      <c r="K16" s="22"/>
    </row>
    <row r="17" spans="1:11" ht="24.9" customHeight="1">
      <c r="A17" s="77"/>
      <c r="B17" s="80"/>
      <c r="C17" s="18"/>
      <c r="D17" s="18"/>
      <c r="E17" s="18"/>
      <c r="F17" s="18"/>
      <c r="G17" s="18"/>
      <c r="H17" s="18"/>
      <c r="I17" s="18"/>
      <c r="J17" s="18"/>
      <c r="K17" s="22"/>
    </row>
    <row r="18" spans="1:11" ht="28.5" customHeight="1">
      <c r="A18" s="77"/>
      <c r="B18" s="12" t="s">
        <v>56</v>
      </c>
      <c r="C18" s="67">
        <f>SUM(C5:C17)</f>
        <v>9442</v>
      </c>
      <c r="D18" s="67">
        <f t="shared" ref="D18:J18" si="0">SUM(D5:D17)</f>
        <v>40788</v>
      </c>
      <c r="E18" s="67">
        <f t="shared" si="0"/>
        <v>375459</v>
      </c>
      <c r="F18" s="67">
        <f t="shared" si="0"/>
        <v>240793</v>
      </c>
      <c r="G18" s="67">
        <f t="shared" si="0"/>
        <v>2835</v>
      </c>
      <c r="H18" s="67">
        <f t="shared" si="0"/>
        <v>8646</v>
      </c>
      <c r="I18" s="67">
        <f t="shared" si="0"/>
        <v>0</v>
      </c>
      <c r="J18" s="67">
        <f t="shared" si="0"/>
        <v>0</v>
      </c>
      <c r="K18" s="22"/>
    </row>
    <row r="19" spans="1:11" ht="33.75" customHeight="1">
      <c r="G19" s="126" t="s">
        <v>63</v>
      </c>
      <c r="H19" s="118"/>
      <c r="J19" s="128" t="s">
        <v>68</v>
      </c>
      <c r="K19" s="127"/>
    </row>
    <row r="21" spans="1:11">
      <c r="D21" s="93"/>
      <c r="F21" s="93"/>
      <c r="H21" s="93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C5" sqref="C5:J17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2.59765625" customWidth="1"/>
    <col min="5" max="5" width="10.19921875" customWidth="1"/>
    <col min="6" max="6" width="11.59765625" customWidth="1"/>
    <col min="7" max="7" width="9.59765625" customWidth="1"/>
    <col min="8" max="8" width="11.8984375" customWidth="1"/>
    <col min="9" max="10" width="9.59765625" customWidth="1"/>
    <col min="11" max="11" width="27.5" customWidth="1"/>
  </cols>
  <sheetData>
    <row r="1" spans="1:12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2" ht="24" customHeight="1">
      <c r="A2" s="2"/>
      <c r="B2" s="3" t="s">
        <v>122</v>
      </c>
      <c r="C2" s="3"/>
      <c r="D2" s="3"/>
      <c r="E2" s="3"/>
      <c r="F2" s="24"/>
      <c r="G2" s="2"/>
      <c r="H2" s="2"/>
      <c r="I2" s="15"/>
      <c r="J2" s="16"/>
      <c r="K2" s="17" t="s">
        <v>60</v>
      </c>
    </row>
    <row r="3" spans="1:12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2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2" ht="24.9" customHeight="1">
      <c r="A5" s="2"/>
      <c r="B5" s="7">
        <v>1</v>
      </c>
      <c r="C5" s="18">
        <v>3263</v>
      </c>
      <c r="D5" s="18">
        <v>14096</v>
      </c>
      <c r="E5" s="18">
        <v>69014</v>
      </c>
      <c r="F5" s="18">
        <v>43488</v>
      </c>
      <c r="G5" s="18">
        <v>2824</v>
      </c>
      <c r="H5" s="18">
        <v>8613</v>
      </c>
      <c r="I5" s="8"/>
      <c r="J5" s="18"/>
      <c r="K5" s="19"/>
    </row>
    <row r="6" spans="1:12" ht="24.9" customHeight="1">
      <c r="A6" s="2"/>
      <c r="B6" s="7">
        <v>2</v>
      </c>
      <c r="C6" s="18">
        <v>146</v>
      </c>
      <c r="D6" s="18">
        <v>631</v>
      </c>
      <c r="E6" s="18">
        <v>37790</v>
      </c>
      <c r="F6" s="18">
        <v>23775</v>
      </c>
      <c r="G6" s="18">
        <v>683</v>
      </c>
      <c r="H6" s="18">
        <v>2083</v>
      </c>
      <c r="I6" s="8"/>
      <c r="J6" s="18"/>
      <c r="K6" s="19"/>
    </row>
    <row r="7" spans="1:12" ht="24.9" customHeight="1">
      <c r="A7" s="2"/>
      <c r="B7" s="7">
        <v>3</v>
      </c>
      <c r="C7" s="18">
        <v>3122</v>
      </c>
      <c r="D7" s="18">
        <v>13487</v>
      </c>
      <c r="E7" s="18">
        <v>55704</v>
      </c>
      <c r="F7" s="18">
        <v>35038</v>
      </c>
      <c r="G7" s="18">
        <v>2240</v>
      </c>
      <c r="H7" s="18">
        <v>6832</v>
      </c>
      <c r="I7" s="8"/>
      <c r="J7" s="18"/>
      <c r="K7" s="19"/>
    </row>
    <row r="8" spans="1:12" ht="24.9" customHeight="1">
      <c r="A8" s="2"/>
      <c r="B8" s="7">
        <v>4</v>
      </c>
      <c r="C8" s="18">
        <v>3236</v>
      </c>
      <c r="D8" s="18">
        <v>13983</v>
      </c>
      <c r="E8" s="18">
        <v>10000</v>
      </c>
      <c r="F8" s="18">
        <v>6335</v>
      </c>
      <c r="G8" s="18">
        <v>0</v>
      </c>
      <c r="H8" s="18">
        <v>0</v>
      </c>
      <c r="I8" s="8"/>
      <c r="J8" s="18"/>
      <c r="K8" s="19"/>
    </row>
    <row r="9" spans="1:12" ht="24.9" customHeight="1">
      <c r="A9" s="2"/>
      <c r="B9" s="7">
        <v>5</v>
      </c>
      <c r="C9" s="18">
        <v>2545</v>
      </c>
      <c r="D9" s="18">
        <v>10994</v>
      </c>
      <c r="E9" s="18">
        <v>10570</v>
      </c>
      <c r="F9" s="18">
        <v>6689</v>
      </c>
      <c r="G9" s="18">
        <v>0</v>
      </c>
      <c r="H9" s="18">
        <v>0</v>
      </c>
      <c r="I9" s="8"/>
      <c r="J9" s="18"/>
      <c r="K9" s="19"/>
    </row>
    <row r="10" spans="1:12" ht="24.9" customHeight="1">
      <c r="A10" s="2"/>
      <c r="B10" s="7">
        <v>6</v>
      </c>
      <c r="C10" s="18">
        <v>6441</v>
      </c>
      <c r="D10" s="18">
        <v>27762</v>
      </c>
      <c r="E10" s="18">
        <v>54007</v>
      </c>
      <c r="F10" s="18">
        <v>34024</v>
      </c>
      <c r="G10" s="18">
        <v>764</v>
      </c>
      <c r="H10" s="18">
        <v>2330</v>
      </c>
      <c r="I10" s="8"/>
      <c r="J10" s="18"/>
      <c r="K10" s="19"/>
      <c r="L10" s="41"/>
    </row>
    <row r="11" spans="1:12" ht="24.9" customHeight="1">
      <c r="A11" s="2"/>
      <c r="B11" s="7">
        <v>7</v>
      </c>
      <c r="C11" s="18">
        <v>4807</v>
      </c>
      <c r="D11" s="18">
        <v>20798</v>
      </c>
      <c r="E11" s="18">
        <v>52008</v>
      </c>
      <c r="F11" s="18">
        <v>32791</v>
      </c>
      <c r="G11" s="18">
        <v>386</v>
      </c>
      <c r="H11" s="18">
        <v>1177</v>
      </c>
      <c r="I11" s="8"/>
      <c r="J11" s="18"/>
      <c r="K11" s="19"/>
      <c r="L11" s="41"/>
    </row>
    <row r="12" spans="1:12" ht="24.9" customHeight="1">
      <c r="A12" s="2"/>
      <c r="B12" s="7">
        <v>8</v>
      </c>
      <c r="C12" s="18">
        <v>5080</v>
      </c>
      <c r="D12" s="18">
        <v>21946</v>
      </c>
      <c r="E12" s="18">
        <v>41792</v>
      </c>
      <c r="F12" s="18">
        <v>26338</v>
      </c>
      <c r="G12" s="18"/>
      <c r="H12" s="18"/>
      <c r="I12" s="8"/>
      <c r="J12" s="18"/>
      <c r="K12" s="19"/>
      <c r="L12" s="41"/>
    </row>
    <row r="13" spans="1:12" ht="24.9" customHeight="1">
      <c r="A13" s="2"/>
      <c r="B13" s="7">
        <v>9</v>
      </c>
      <c r="C13" s="38">
        <v>2488</v>
      </c>
      <c r="D13" s="38">
        <v>10811</v>
      </c>
      <c r="E13" s="18">
        <v>38708</v>
      </c>
      <c r="F13" s="18">
        <v>24396</v>
      </c>
      <c r="G13" s="18">
        <v>2667</v>
      </c>
      <c r="H13" s="18">
        <v>8134</v>
      </c>
      <c r="I13" s="8"/>
      <c r="J13" s="18"/>
      <c r="K13" s="19"/>
      <c r="L13" s="42"/>
    </row>
    <row r="14" spans="1:12" ht="24.9" customHeight="1">
      <c r="A14" s="2"/>
      <c r="B14" s="7">
        <v>10</v>
      </c>
      <c r="C14" s="38"/>
      <c r="D14" s="38"/>
      <c r="E14" s="38"/>
      <c r="F14" s="38"/>
      <c r="G14" s="38"/>
      <c r="H14" s="38"/>
      <c r="I14" s="43"/>
      <c r="J14" s="38"/>
      <c r="K14" s="44"/>
      <c r="L14" s="42"/>
    </row>
    <row r="15" spans="1:12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19"/>
    </row>
    <row r="16" spans="1:12" ht="24.9" customHeight="1">
      <c r="A16" s="2"/>
      <c r="B16" s="7">
        <v>12</v>
      </c>
      <c r="C16" s="39"/>
      <c r="D16" s="39"/>
      <c r="E16" s="18"/>
      <c r="F16" s="18"/>
      <c r="G16" s="18"/>
      <c r="H16" s="18"/>
      <c r="I16" s="8"/>
      <c r="J16" s="18"/>
      <c r="K16" s="44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31128</v>
      </c>
      <c r="D18" s="25">
        <f t="shared" ref="D18:J18" si="0">SUM(D5:D17)</f>
        <v>134508</v>
      </c>
      <c r="E18" s="25">
        <f t="shared" si="0"/>
        <v>369593</v>
      </c>
      <c r="F18" s="25">
        <f t="shared" si="0"/>
        <v>232874</v>
      </c>
      <c r="G18" s="25">
        <f t="shared" si="0"/>
        <v>9564</v>
      </c>
      <c r="H18" s="25">
        <f t="shared" si="0"/>
        <v>29169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68</v>
      </c>
      <c r="K19" s="128"/>
    </row>
    <row r="22" spans="1:11">
      <c r="C22" s="40"/>
      <c r="D22" s="40"/>
      <c r="E22" s="40"/>
      <c r="F22" s="40"/>
      <c r="G22" s="40"/>
      <c r="H22" s="40"/>
      <c r="I22" s="40"/>
      <c r="J22" s="40"/>
      <c r="K22" s="45"/>
    </row>
    <row r="27" spans="1:11">
      <c r="F27" s="26"/>
    </row>
  </sheetData>
  <mergeCells count="9">
    <mergeCell ref="B1:K1"/>
    <mergeCell ref="C3:D3"/>
    <mergeCell ref="E3:F3"/>
    <mergeCell ref="G3:H3"/>
    <mergeCell ref="I3:J3"/>
    <mergeCell ref="G19:H19"/>
    <mergeCell ref="J19:K19"/>
    <mergeCell ref="B3:B4"/>
    <mergeCell ref="K3:K4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C5" sqref="C5:J17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1.3984375" customWidth="1"/>
    <col min="5" max="5" width="10.8984375" customWidth="1"/>
    <col min="6" max="6" width="10.19921875" customWidth="1"/>
    <col min="7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123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1787</v>
      </c>
      <c r="D5" s="18">
        <v>7719</v>
      </c>
      <c r="E5" s="18">
        <v>18546</v>
      </c>
      <c r="F5" s="18">
        <v>11759</v>
      </c>
      <c r="G5" s="18">
        <v>1516</v>
      </c>
      <c r="H5" s="18">
        <v>4623</v>
      </c>
      <c r="I5" s="8"/>
      <c r="J5" s="18"/>
      <c r="K5" s="21"/>
    </row>
    <row r="6" spans="1:11" ht="24.9" customHeight="1">
      <c r="A6" s="2"/>
      <c r="B6" s="7">
        <v>2</v>
      </c>
      <c r="C6" s="18">
        <v>1698</v>
      </c>
      <c r="D6" s="18">
        <v>7335</v>
      </c>
      <c r="E6" s="18">
        <v>11782</v>
      </c>
      <c r="F6" s="18">
        <v>7470</v>
      </c>
      <c r="G6" s="18">
        <v>735</v>
      </c>
      <c r="H6" s="18">
        <v>2241</v>
      </c>
      <c r="I6" s="8"/>
      <c r="J6" s="18"/>
      <c r="K6" s="22"/>
    </row>
    <row r="7" spans="1:11" ht="24.9" customHeight="1">
      <c r="A7" s="2"/>
      <c r="B7" s="7">
        <v>3</v>
      </c>
      <c r="C7" s="18">
        <v>2063</v>
      </c>
      <c r="D7" s="18">
        <v>8912</v>
      </c>
      <c r="E7" s="18">
        <v>13351</v>
      </c>
      <c r="F7" s="18">
        <v>8465</v>
      </c>
      <c r="G7" s="18">
        <v>806</v>
      </c>
      <c r="H7" s="18">
        <v>2458</v>
      </c>
      <c r="I7" s="8"/>
      <c r="J7" s="18"/>
      <c r="K7" s="21"/>
    </row>
    <row r="8" spans="1:11" ht="24.9" customHeight="1">
      <c r="A8" s="2"/>
      <c r="B8" s="7">
        <v>4</v>
      </c>
      <c r="C8" s="18">
        <v>2203</v>
      </c>
      <c r="D8" s="18">
        <v>9517</v>
      </c>
      <c r="E8" s="18">
        <v>8961</v>
      </c>
      <c r="F8" s="18">
        <v>5681</v>
      </c>
      <c r="G8" s="18">
        <v>519</v>
      </c>
      <c r="H8" s="18">
        <v>1583</v>
      </c>
      <c r="I8" s="8"/>
      <c r="J8" s="18"/>
      <c r="K8" s="21"/>
    </row>
    <row r="9" spans="1:11" ht="24.9" customHeight="1">
      <c r="A9" s="2"/>
      <c r="B9" s="7">
        <v>5</v>
      </c>
      <c r="C9" s="18">
        <v>1956</v>
      </c>
      <c r="D9" s="18">
        <v>8450</v>
      </c>
      <c r="E9" s="18">
        <v>5131</v>
      </c>
      <c r="F9" s="18">
        <v>3253</v>
      </c>
      <c r="G9" s="18"/>
      <c r="H9" s="18"/>
      <c r="I9" s="8"/>
      <c r="J9" s="18"/>
      <c r="K9" s="21"/>
    </row>
    <row r="10" spans="1:11" ht="24.9" customHeight="1">
      <c r="A10" s="2"/>
      <c r="B10" s="7">
        <v>6</v>
      </c>
      <c r="C10" s="18">
        <v>1841</v>
      </c>
      <c r="D10" s="18">
        <v>7953</v>
      </c>
      <c r="E10" s="18">
        <v>6445</v>
      </c>
      <c r="F10" s="18">
        <v>4086</v>
      </c>
      <c r="G10" s="18"/>
      <c r="H10" s="18"/>
      <c r="I10" s="8"/>
      <c r="J10" s="18"/>
      <c r="K10" s="22"/>
    </row>
    <row r="11" spans="1:11" ht="24.9" customHeight="1">
      <c r="A11" s="2"/>
      <c r="B11" s="7">
        <v>7</v>
      </c>
      <c r="C11" s="18">
        <v>1691</v>
      </c>
      <c r="D11" s="18">
        <v>7305</v>
      </c>
      <c r="E11" s="18">
        <v>13083</v>
      </c>
      <c r="F11" s="18">
        <v>8295</v>
      </c>
      <c r="G11" s="18"/>
      <c r="H11" s="18"/>
      <c r="I11" s="8"/>
      <c r="J11" s="18"/>
      <c r="K11" s="21"/>
    </row>
    <row r="12" spans="1:11" ht="24.9" customHeight="1">
      <c r="A12" s="2"/>
      <c r="B12" s="7">
        <v>8</v>
      </c>
      <c r="C12" s="18">
        <v>1464</v>
      </c>
      <c r="D12" s="18">
        <v>6324</v>
      </c>
      <c r="E12" s="18">
        <v>8334</v>
      </c>
      <c r="F12" s="18">
        <v>5283</v>
      </c>
      <c r="G12" s="18">
        <v>77</v>
      </c>
      <c r="H12" s="18">
        <v>235</v>
      </c>
      <c r="I12" s="8"/>
      <c r="J12" s="18"/>
      <c r="K12" s="19"/>
    </row>
    <row r="13" spans="1:11" ht="24.9" customHeight="1">
      <c r="A13" s="2"/>
      <c r="B13" s="7">
        <v>9</v>
      </c>
      <c r="C13" s="18">
        <v>1342</v>
      </c>
      <c r="D13" s="18">
        <v>5797</v>
      </c>
      <c r="E13" s="18">
        <v>9442</v>
      </c>
      <c r="F13" s="18">
        <v>5986</v>
      </c>
      <c r="G13" s="18">
        <v>765</v>
      </c>
      <c r="H13" s="18">
        <v>2333</v>
      </c>
      <c r="I13" s="8"/>
      <c r="J13" s="18"/>
      <c r="K13" s="21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22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22"/>
    </row>
    <row r="16" spans="1:11" ht="24.9" customHeight="1">
      <c r="A16" s="2"/>
      <c r="B16" s="7">
        <v>12</v>
      </c>
      <c r="C16" s="18"/>
      <c r="D16" s="18"/>
      <c r="E16" s="18"/>
      <c r="F16" s="37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16045</v>
      </c>
      <c r="D18" s="25">
        <f t="shared" ref="D18:J18" si="0">SUM(D5:D17)</f>
        <v>69312</v>
      </c>
      <c r="E18" s="25">
        <f t="shared" si="0"/>
        <v>95075</v>
      </c>
      <c r="F18" s="25">
        <f t="shared" si="0"/>
        <v>60278</v>
      </c>
      <c r="G18" s="25">
        <f t="shared" si="0"/>
        <v>4418</v>
      </c>
      <c r="H18" s="25">
        <f t="shared" si="0"/>
        <v>13473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68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L27"/>
  <sheetViews>
    <sheetView topLeftCell="A7" workbookViewId="0">
      <selection activeCell="C5" sqref="C5:J17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1.59765625" customWidth="1"/>
    <col min="5" max="5" width="12.09765625" customWidth="1"/>
    <col min="6" max="6" width="11.5" customWidth="1"/>
    <col min="7" max="7" width="9.59765625" customWidth="1"/>
    <col min="8" max="8" width="11.09765625" customWidth="1"/>
    <col min="9" max="10" width="9.59765625" customWidth="1"/>
    <col min="11" max="11" width="27.5" customWidth="1"/>
    <col min="12" max="12" width="9.5" bestFit="1" customWidth="1"/>
  </cols>
  <sheetData>
    <row r="1" spans="1:12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2" ht="24" customHeight="1">
      <c r="A2" s="2"/>
      <c r="B2" s="3" t="s">
        <v>124</v>
      </c>
      <c r="C2" s="3"/>
      <c r="D2" s="3"/>
      <c r="E2" s="3"/>
      <c r="F2" s="24"/>
      <c r="G2" s="2"/>
      <c r="H2" s="2"/>
      <c r="I2" s="15"/>
      <c r="J2" s="16"/>
      <c r="K2" s="17" t="s">
        <v>60</v>
      </c>
    </row>
    <row r="3" spans="1:12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2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2" ht="51" customHeight="1">
      <c r="A5" s="2"/>
      <c r="B5" s="7">
        <v>1</v>
      </c>
      <c r="C5" s="18">
        <v>4981</v>
      </c>
      <c r="D5" s="18">
        <v>21518</v>
      </c>
      <c r="E5" s="18">
        <v>231997</v>
      </c>
      <c r="F5" s="18">
        <v>147543</v>
      </c>
      <c r="G5" s="18">
        <v>4404</v>
      </c>
      <c r="H5" s="18">
        <v>13432</v>
      </c>
      <c r="I5" s="8">
        <v>0</v>
      </c>
      <c r="J5" s="18">
        <v>0</v>
      </c>
      <c r="K5" s="33"/>
    </row>
    <row r="6" spans="1:12" ht="24.9" customHeight="1">
      <c r="A6" s="2"/>
      <c r="B6" s="7">
        <v>2</v>
      </c>
      <c r="C6" s="18">
        <v>4262</v>
      </c>
      <c r="D6" s="18">
        <v>18412</v>
      </c>
      <c r="E6" s="18">
        <v>194685</v>
      </c>
      <c r="F6" s="18">
        <v>124123</v>
      </c>
      <c r="G6" s="18">
        <v>0</v>
      </c>
      <c r="H6" s="18">
        <v>0</v>
      </c>
      <c r="I6" s="8">
        <v>0</v>
      </c>
      <c r="J6" s="18">
        <v>0</v>
      </c>
      <c r="K6" s="33"/>
    </row>
    <row r="7" spans="1:12" ht="30" customHeight="1">
      <c r="A7" s="2"/>
      <c r="B7" s="7">
        <v>3</v>
      </c>
      <c r="C7" s="18">
        <v>5745</v>
      </c>
      <c r="D7" s="18">
        <v>24818</v>
      </c>
      <c r="E7" s="18">
        <v>173176</v>
      </c>
      <c r="F7" s="18">
        <v>110852</v>
      </c>
      <c r="G7" s="18">
        <v>6442</v>
      </c>
      <c r="H7" s="18">
        <v>19648</v>
      </c>
      <c r="I7" s="8">
        <v>0</v>
      </c>
      <c r="J7" s="18">
        <v>3000</v>
      </c>
      <c r="K7" s="33"/>
    </row>
    <row r="8" spans="1:12" ht="24.9" customHeight="1">
      <c r="A8" s="2"/>
      <c r="B8" s="7">
        <v>4</v>
      </c>
      <c r="C8" s="18">
        <v>18014</v>
      </c>
      <c r="D8" s="18">
        <v>77820</v>
      </c>
      <c r="E8" s="18">
        <v>146299</v>
      </c>
      <c r="F8" s="18">
        <v>95986</v>
      </c>
      <c r="G8" s="18">
        <v>0</v>
      </c>
      <c r="H8" s="18">
        <v>0</v>
      </c>
      <c r="I8" s="8">
        <v>0</v>
      </c>
      <c r="J8" s="18">
        <v>0</v>
      </c>
      <c r="K8" s="33" t="s">
        <v>125</v>
      </c>
    </row>
    <row r="9" spans="1:12" ht="24.9" customHeight="1">
      <c r="A9" s="2"/>
      <c r="B9" s="7">
        <v>5</v>
      </c>
      <c r="C9" s="18">
        <v>16439</v>
      </c>
      <c r="D9" s="18">
        <v>71016</v>
      </c>
      <c r="E9" s="18">
        <v>109050</v>
      </c>
      <c r="F9" s="18">
        <v>69795</v>
      </c>
      <c r="G9" s="18">
        <v>91</v>
      </c>
      <c r="H9" s="18">
        <v>278</v>
      </c>
      <c r="I9" s="8">
        <v>0</v>
      </c>
      <c r="J9" s="18">
        <v>0</v>
      </c>
      <c r="K9" s="33" t="s">
        <v>125</v>
      </c>
    </row>
    <row r="10" spans="1:12" ht="24.9" customHeight="1">
      <c r="A10" s="2"/>
      <c r="B10" s="7">
        <v>6</v>
      </c>
      <c r="C10" s="18">
        <v>18928</v>
      </c>
      <c r="D10" s="18">
        <v>81769</v>
      </c>
      <c r="E10" s="18">
        <v>117519</v>
      </c>
      <c r="F10" s="18">
        <v>75294</v>
      </c>
      <c r="G10" s="18">
        <v>18</v>
      </c>
      <c r="H10" s="18">
        <v>73</v>
      </c>
      <c r="I10" s="8">
        <v>0</v>
      </c>
      <c r="J10" s="18">
        <v>0</v>
      </c>
      <c r="K10" s="33" t="s">
        <v>125</v>
      </c>
    </row>
    <row r="11" spans="1:12" ht="24.9" customHeight="1">
      <c r="A11" s="2"/>
      <c r="B11" s="7">
        <v>7</v>
      </c>
      <c r="C11" s="18">
        <v>4901</v>
      </c>
      <c r="D11" s="18">
        <v>21172</v>
      </c>
      <c r="E11" s="18">
        <v>120985</v>
      </c>
      <c r="F11" s="18">
        <v>77458</v>
      </c>
      <c r="G11" s="18">
        <v>18</v>
      </c>
      <c r="H11" s="18">
        <v>55</v>
      </c>
      <c r="I11" s="8">
        <v>0</v>
      </c>
      <c r="J11" s="18">
        <v>0</v>
      </c>
      <c r="K11" s="33" t="s">
        <v>125</v>
      </c>
    </row>
    <row r="12" spans="1:12" ht="24.9" customHeight="1">
      <c r="A12" s="2"/>
      <c r="B12" s="7">
        <v>8</v>
      </c>
      <c r="C12" s="18">
        <v>1487</v>
      </c>
      <c r="D12" s="18">
        <v>6424</v>
      </c>
      <c r="E12" s="18">
        <v>197432</v>
      </c>
      <c r="F12" s="18">
        <v>126243</v>
      </c>
      <c r="G12" s="18">
        <v>124</v>
      </c>
      <c r="H12" s="18">
        <v>378</v>
      </c>
      <c r="I12" s="8">
        <v>0</v>
      </c>
      <c r="J12" s="18">
        <v>3000</v>
      </c>
      <c r="K12" s="33"/>
    </row>
    <row r="13" spans="1:12" ht="24.9" customHeight="1">
      <c r="A13" s="2"/>
      <c r="B13" s="7">
        <v>9</v>
      </c>
      <c r="C13" s="18">
        <v>1784</v>
      </c>
      <c r="D13" s="18">
        <v>7707</v>
      </c>
      <c r="E13" s="18">
        <v>220754</v>
      </c>
      <c r="F13" s="18">
        <v>141128</v>
      </c>
      <c r="G13" s="18">
        <v>6595</v>
      </c>
      <c r="H13" s="18">
        <v>20115</v>
      </c>
      <c r="I13" s="8">
        <v>0</v>
      </c>
      <c r="J13" s="18">
        <v>0</v>
      </c>
      <c r="K13" s="33"/>
    </row>
    <row r="14" spans="1:12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33"/>
    </row>
    <row r="15" spans="1:12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33"/>
      <c r="L15" s="36"/>
    </row>
    <row r="16" spans="1:12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33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76541</v>
      </c>
      <c r="D18" s="25">
        <f t="shared" ref="D18:J18" si="0">SUM(D5:D17)</f>
        <v>330656</v>
      </c>
      <c r="E18" s="25">
        <f t="shared" si="0"/>
        <v>1511897</v>
      </c>
      <c r="F18" s="25">
        <f t="shared" si="0"/>
        <v>968422</v>
      </c>
      <c r="G18" s="25">
        <f t="shared" si="0"/>
        <v>17692</v>
      </c>
      <c r="H18" s="25">
        <f t="shared" si="0"/>
        <v>53979</v>
      </c>
      <c r="I18" s="25">
        <f t="shared" si="0"/>
        <v>0</v>
      </c>
      <c r="J18" s="25">
        <f t="shared" si="0"/>
        <v>6000</v>
      </c>
      <c r="K18" s="21"/>
    </row>
    <row r="19" spans="1:11" ht="33.75" customHeight="1">
      <c r="G19" s="126" t="s">
        <v>63</v>
      </c>
      <c r="H19" s="126"/>
      <c r="J19" s="127" t="s">
        <v>68</v>
      </c>
      <c r="K19" s="128"/>
    </row>
    <row r="27" spans="1:11">
      <c r="F27" s="26"/>
    </row>
  </sheetData>
  <mergeCells count="9">
    <mergeCell ref="B1:K1"/>
    <mergeCell ref="C3:D3"/>
    <mergeCell ref="E3:F3"/>
    <mergeCell ref="G3:H3"/>
    <mergeCell ref="I3:J3"/>
    <mergeCell ref="G19:H19"/>
    <mergeCell ref="J19:K19"/>
    <mergeCell ref="B3:B4"/>
    <mergeCell ref="K3:K4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27"/>
  <sheetViews>
    <sheetView topLeftCell="A4" workbookViewId="0">
      <selection activeCell="F18" sqref="F18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1.59765625" customWidth="1"/>
    <col min="5" max="5" width="12.09765625" customWidth="1"/>
    <col min="6" max="6" width="11.5" customWidth="1"/>
    <col min="7" max="7" width="9.59765625" customWidth="1"/>
    <col min="8" max="8" width="11.09765625" customWidth="1"/>
    <col min="9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126</v>
      </c>
      <c r="C2" s="3"/>
      <c r="D2" s="3"/>
      <c r="E2" s="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2190</v>
      </c>
      <c r="D5" s="18">
        <v>9568</v>
      </c>
      <c r="E5" s="32">
        <v>60700</v>
      </c>
      <c r="F5" s="32">
        <v>38188</v>
      </c>
      <c r="G5" s="32">
        <v>1016</v>
      </c>
      <c r="H5" s="32">
        <v>3099</v>
      </c>
      <c r="I5" s="8"/>
      <c r="J5" s="18"/>
      <c r="K5" s="33" t="s">
        <v>127</v>
      </c>
    </row>
    <row r="6" spans="1:11" ht="24.9" customHeight="1">
      <c r="A6" s="2"/>
      <c r="B6" s="7">
        <v>2</v>
      </c>
      <c r="C6" s="18">
        <v>1648</v>
      </c>
      <c r="D6" s="32">
        <v>7119</v>
      </c>
      <c r="E6" s="32">
        <v>51590</v>
      </c>
      <c r="F6" s="32">
        <v>32457</v>
      </c>
      <c r="G6" s="32">
        <v>703</v>
      </c>
      <c r="H6" s="32">
        <v>2144</v>
      </c>
      <c r="I6" s="8"/>
      <c r="J6" s="18"/>
      <c r="K6" s="34"/>
    </row>
    <row r="7" spans="1:11" ht="30" customHeight="1">
      <c r="A7" s="2"/>
      <c r="B7" s="7">
        <v>3</v>
      </c>
      <c r="C7" s="18">
        <v>1676</v>
      </c>
      <c r="D7" s="18">
        <v>7240</v>
      </c>
      <c r="E7" s="18">
        <v>47520</v>
      </c>
      <c r="F7" s="18">
        <v>29896</v>
      </c>
      <c r="G7" s="18">
        <v>759</v>
      </c>
      <c r="H7" s="18">
        <v>2315</v>
      </c>
      <c r="I7" s="8"/>
      <c r="J7" s="18"/>
      <c r="K7" s="33"/>
    </row>
    <row r="8" spans="1:11" ht="24.9" customHeight="1">
      <c r="A8" s="2"/>
      <c r="B8" s="7">
        <v>4</v>
      </c>
      <c r="C8" s="18">
        <v>1650</v>
      </c>
      <c r="D8" s="18">
        <v>7128</v>
      </c>
      <c r="E8" s="18">
        <v>40808</v>
      </c>
      <c r="F8" s="18">
        <v>25668</v>
      </c>
      <c r="G8" s="32"/>
      <c r="H8" s="32"/>
      <c r="I8" s="8"/>
      <c r="J8" s="18"/>
      <c r="K8" s="34" t="s">
        <v>128</v>
      </c>
    </row>
    <row r="9" spans="1:11" ht="24.9" customHeight="1">
      <c r="A9" s="2"/>
      <c r="B9" s="7">
        <v>5</v>
      </c>
      <c r="C9" s="18">
        <v>798</v>
      </c>
      <c r="D9" s="18">
        <v>3447</v>
      </c>
      <c r="E9" s="18">
        <v>33676</v>
      </c>
      <c r="F9" s="18">
        <v>21183</v>
      </c>
      <c r="G9" s="32"/>
      <c r="H9" s="32"/>
      <c r="I9" s="8"/>
      <c r="J9" s="18"/>
      <c r="K9" s="33"/>
    </row>
    <row r="10" spans="1:11" ht="24.9" customHeight="1">
      <c r="A10" s="2"/>
      <c r="B10" s="7">
        <v>6</v>
      </c>
      <c r="C10" s="18">
        <v>1459</v>
      </c>
      <c r="D10" s="18">
        <v>6303</v>
      </c>
      <c r="E10" s="18">
        <v>36140</v>
      </c>
      <c r="F10" s="18">
        <v>22737</v>
      </c>
      <c r="G10" s="18"/>
      <c r="H10" s="18"/>
      <c r="I10" s="8"/>
      <c r="J10" s="18"/>
      <c r="K10" s="33" t="s">
        <v>129</v>
      </c>
    </row>
    <row r="11" spans="1:11" ht="24.9" customHeight="1">
      <c r="A11" s="2"/>
      <c r="B11" s="7">
        <v>7</v>
      </c>
      <c r="C11" s="18">
        <v>1184</v>
      </c>
      <c r="D11" s="18">
        <v>5115</v>
      </c>
      <c r="E11" s="18">
        <v>44970</v>
      </c>
      <c r="F11" s="18">
        <v>28292</v>
      </c>
      <c r="G11" s="18"/>
      <c r="H11" s="18"/>
      <c r="I11" s="8"/>
      <c r="J11" s="18"/>
      <c r="K11" s="33" t="s">
        <v>130</v>
      </c>
    </row>
    <row r="12" spans="1:11" ht="24.9" customHeight="1">
      <c r="A12" s="2"/>
      <c r="B12" s="7">
        <v>8</v>
      </c>
      <c r="C12" s="18">
        <v>1094</v>
      </c>
      <c r="D12" s="18">
        <v>5086</v>
      </c>
      <c r="E12" s="18">
        <v>62860</v>
      </c>
      <c r="F12" s="18">
        <v>39547</v>
      </c>
      <c r="G12" s="18"/>
      <c r="H12" s="18"/>
      <c r="I12" s="8"/>
      <c r="J12" s="18"/>
      <c r="K12" s="83" t="s">
        <v>140</v>
      </c>
    </row>
    <row r="13" spans="1:11" ht="24.9" customHeight="1">
      <c r="A13" s="2"/>
      <c r="B13" s="7">
        <v>9</v>
      </c>
      <c r="C13" s="18">
        <v>1807</v>
      </c>
      <c r="D13" s="18">
        <v>7806</v>
      </c>
      <c r="E13" s="18">
        <v>58870</v>
      </c>
      <c r="F13" s="18">
        <v>37037</v>
      </c>
      <c r="G13" s="18">
        <v>1415</v>
      </c>
      <c r="H13" s="18">
        <v>4316</v>
      </c>
      <c r="I13" s="8"/>
      <c r="J13" s="18"/>
      <c r="K13" s="33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33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35"/>
      <c r="J15" s="18"/>
      <c r="K15" s="33"/>
    </row>
    <row r="16" spans="1:11" ht="24.9" customHeight="1">
      <c r="A16" s="2"/>
      <c r="B16" s="7">
        <v>12</v>
      </c>
      <c r="C16" s="32"/>
      <c r="D16" s="32"/>
      <c r="E16" s="32"/>
      <c r="F16" s="32"/>
      <c r="G16" s="32"/>
      <c r="H16" s="32"/>
      <c r="I16" s="8"/>
      <c r="J16" s="18"/>
      <c r="K16" s="33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13506</v>
      </c>
      <c r="D18" s="25">
        <f t="shared" ref="D18:J18" si="0">SUM(D5:D17)</f>
        <v>58812</v>
      </c>
      <c r="E18" s="25">
        <f t="shared" si="0"/>
        <v>437134</v>
      </c>
      <c r="F18" s="25">
        <f t="shared" si="0"/>
        <v>275005</v>
      </c>
      <c r="G18" s="25">
        <f t="shared" si="0"/>
        <v>3893</v>
      </c>
      <c r="H18" s="25">
        <f t="shared" si="0"/>
        <v>11874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68</v>
      </c>
      <c r="K19" s="128"/>
    </row>
    <row r="27" spans="1:11">
      <c r="F27" s="26"/>
    </row>
  </sheetData>
  <mergeCells count="9">
    <mergeCell ref="B1:K1"/>
    <mergeCell ref="C3:D3"/>
    <mergeCell ref="E3:F3"/>
    <mergeCell ref="G3:H3"/>
    <mergeCell ref="I3:J3"/>
    <mergeCell ref="G19:H19"/>
    <mergeCell ref="J19:K19"/>
    <mergeCell ref="B3:B4"/>
    <mergeCell ref="K3:K4"/>
  </mergeCells>
  <phoneticPr fontId="5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F18" sqref="F18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0.3984375" bestFit="1" customWidth="1"/>
    <col min="5" max="5" width="11.3984375" bestFit="1" customWidth="1"/>
    <col min="6" max="6" width="10.3984375" bestFit="1" customWidth="1"/>
    <col min="7" max="7" width="9.59765625" customWidth="1"/>
    <col min="8" max="8" width="10.3984375" bestFit="1" customWidth="1"/>
    <col min="9" max="10" width="9.59765625" customWidth="1"/>
    <col min="11" max="11" width="32" bestFit="1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53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776</v>
      </c>
      <c r="D5" s="18">
        <v>3352</v>
      </c>
      <c r="E5" s="18">
        <v>12640</v>
      </c>
      <c r="F5" s="18">
        <v>8102</v>
      </c>
      <c r="G5" s="18">
        <v>1095</v>
      </c>
      <c r="H5" s="18">
        <v>3340</v>
      </c>
      <c r="I5" s="8"/>
      <c r="J5" s="18"/>
      <c r="K5" s="18"/>
    </row>
    <row r="6" spans="1:11" ht="24.9" customHeight="1">
      <c r="A6" s="2"/>
      <c r="B6" s="7">
        <v>2</v>
      </c>
      <c r="C6" s="18">
        <v>551</v>
      </c>
      <c r="D6" s="18">
        <v>2380</v>
      </c>
      <c r="E6" s="18">
        <v>9920</v>
      </c>
      <c r="F6" s="18">
        <v>6359</v>
      </c>
      <c r="G6" s="18">
        <v>742</v>
      </c>
      <c r="H6" s="18">
        <v>2263</v>
      </c>
      <c r="I6" s="8"/>
      <c r="J6" s="18"/>
      <c r="K6" s="18"/>
    </row>
    <row r="7" spans="1:11" ht="24.9" customHeight="1">
      <c r="A7" s="2"/>
      <c r="B7" s="7">
        <v>3</v>
      </c>
      <c r="C7" s="18">
        <v>636</v>
      </c>
      <c r="D7" s="18">
        <v>2748</v>
      </c>
      <c r="E7" s="18">
        <v>10560</v>
      </c>
      <c r="F7" s="18">
        <v>6769</v>
      </c>
      <c r="G7" s="18">
        <v>703</v>
      </c>
      <c r="H7" s="18">
        <v>2144</v>
      </c>
      <c r="I7" s="8"/>
      <c r="J7" s="18"/>
      <c r="K7" s="18"/>
    </row>
    <row r="8" spans="1:11" ht="24.9" customHeight="1">
      <c r="A8" s="2"/>
      <c r="B8" s="7">
        <v>4</v>
      </c>
      <c r="C8" s="18">
        <v>582</v>
      </c>
      <c r="D8" s="18">
        <v>2514</v>
      </c>
      <c r="E8" s="18">
        <v>6640</v>
      </c>
      <c r="F8" s="18">
        <v>4256</v>
      </c>
      <c r="G8" s="18">
        <v>237</v>
      </c>
      <c r="H8" s="18">
        <v>723</v>
      </c>
      <c r="I8" s="8"/>
      <c r="J8" s="18"/>
      <c r="K8" s="18"/>
    </row>
    <row r="9" spans="1:11" ht="24.9" customHeight="1">
      <c r="A9" s="2"/>
      <c r="B9" s="7">
        <v>5</v>
      </c>
      <c r="C9" s="18">
        <v>423</v>
      </c>
      <c r="D9" s="18">
        <v>1827</v>
      </c>
      <c r="E9" s="18">
        <v>3840</v>
      </c>
      <c r="F9" s="18">
        <v>2461</v>
      </c>
      <c r="G9" s="18">
        <v>0</v>
      </c>
      <c r="H9" s="18">
        <v>0</v>
      </c>
      <c r="I9" s="8"/>
      <c r="J9" s="18"/>
      <c r="K9" s="18"/>
    </row>
    <row r="10" spans="1:11" ht="24.9" customHeight="1">
      <c r="A10" s="2"/>
      <c r="B10" s="7">
        <v>6</v>
      </c>
      <c r="C10" s="18">
        <v>390</v>
      </c>
      <c r="D10" s="18">
        <v>1677</v>
      </c>
      <c r="E10" s="18">
        <v>3960</v>
      </c>
      <c r="F10" s="18">
        <v>2538</v>
      </c>
      <c r="G10" s="18">
        <v>0</v>
      </c>
      <c r="H10" s="18">
        <v>0</v>
      </c>
      <c r="I10" s="8"/>
      <c r="J10" s="18"/>
      <c r="K10" s="18"/>
    </row>
    <row r="11" spans="1:11" ht="24.9" customHeight="1">
      <c r="A11" s="2"/>
      <c r="B11" s="7">
        <v>7</v>
      </c>
      <c r="C11" s="18">
        <v>311</v>
      </c>
      <c r="D11" s="18">
        <v>1344</v>
      </c>
      <c r="E11" s="18">
        <v>4840</v>
      </c>
      <c r="F11" s="18">
        <v>3102</v>
      </c>
      <c r="G11" s="18">
        <v>0</v>
      </c>
      <c r="H11" s="18">
        <v>0</v>
      </c>
      <c r="I11" s="8"/>
      <c r="J11" s="18"/>
      <c r="K11" s="18"/>
    </row>
    <row r="12" spans="1:11" ht="24.9" customHeight="1">
      <c r="A12" s="2"/>
      <c r="B12" s="7">
        <v>8</v>
      </c>
      <c r="C12" s="29">
        <v>73</v>
      </c>
      <c r="D12" s="18">
        <v>315</v>
      </c>
      <c r="E12" s="18">
        <v>7080</v>
      </c>
      <c r="F12" s="18">
        <v>4538</v>
      </c>
      <c r="G12" s="30">
        <v>0</v>
      </c>
      <c r="H12" s="30">
        <v>0</v>
      </c>
      <c r="I12" s="8"/>
      <c r="J12" s="18"/>
      <c r="K12" s="19"/>
    </row>
    <row r="13" spans="1:11" ht="24.9" customHeight="1">
      <c r="A13" s="2"/>
      <c r="B13" s="7">
        <v>9</v>
      </c>
      <c r="C13" s="29">
        <v>104</v>
      </c>
      <c r="D13" s="18">
        <v>449</v>
      </c>
      <c r="E13" s="18">
        <v>10200</v>
      </c>
      <c r="F13" s="18">
        <v>6538</v>
      </c>
      <c r="G13" s="20">
        <v>56</v>
      </c>
      <c r="H13" s="20">
        <v>171</v>
      </c>
      <c r="I13" s="8"/>
      <c r="J13" s="18"/>
      <c r="K13" s="18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18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18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3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3846</v>
      </c>
      <c r="D18" s="25">
        <f t="shared" ref="D18:J18" si="0">SUM(D5:D17)</f>
        <v>16606</v>
      </c>
      <c r="E18" s="25">
        <f t="shared" si="0"/>
        <v>69680</v>
      </c>
      <c r="F18" s="25">
        <f t="shared" si="0"/>
        <v>44663</v>
      </c>
      <c r="G18" s="25">
        <f t="shared" si="0"/>
        <v>2833</v>
      </c>
      <c r="H18" s="25">
        <f t="shared" si="0"/>
        <v>8641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63</v>
      </c>
      <c r="H19" s="126"/>
      <c r="J19" s="127" t="s">
        <v>70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F18" sqref="F18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0.3984375" bestFit="1" customWidth="1"/>
    <col min="6" max="6" width="9.59765625" customWidth="1"/>
    <col min="7" max="7" width="10.5" customWidth="1"/>
    <col min="8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54</v>
      </c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8">
        <v>0</v>
      </c>
      <c r="D5" s="8">
        <v>0</v>
      </c>
      <c r="E5" s="8">
        <v>17490</v>
      </c>
      <c r="F5" s="8">
        <v>11090</v>
      </c>
      <c r="G5" s="8">
        <v>878</v>
      </c>
      <c r="H5" s="8">
        <v>2678</v>
      </c>
      <c r="I5" s="8"/>
      <c r="J5" s="18"/>
      <c r="K5" s="27"/>
    </row>
    <row r="6" spans="1:11" ht="24.9" customHeight="1">
      <c r="A6" s="2"/>
      <c r="B6" s="7">
        <v>2</v>
      </c>
      <c r="C6" s="8">
        <v>617</v>
      </c>
      <c r="D6" s="8">
        <v>2665</v>
      </c>
      <c r="E6" s="8">
        <v>12970</v>
      </c>
      <c r="F6" s="8">
        <v>8224</v>
      </c>
      <c r="G6" s="8">
        <v>420</v>
      </c>
      <c r="H6" s="8">
        <v>1281</v>
      </c>
      <c r="I6" s="8"/>
      <c r="J6" s="18"/>
      <c r="K6" s="27"/>
    </row>
    <row r="7" spans="1:11" ht="24.9" customHeight="1">
      <c r="A7" s="2"/>
      <c r="B7" s="7">
        <v>3</v>
      </c>
      <c r="C7" s="8">
        <v>293</v>
      </c>
      <c r="D7" s="8">
        <v>1266</v>
      </c>
      <c r="E7" s="8">
        <v>12738</v>
      </c>
      <c r="F7" s="8">
        <v>8077</v>
      </c>
      <c r="G7" s="8">
        <v>747</v>
      </c>
      <c r="H7" s="8">
        <v>2278</v>
      </c>
      <c r="I7" s="8"/>
      <c r="J7" s="18"/>
      <c r="K7" s="27"/>
    </row>
    <row r="8" spans="1:11" ht="24.9" customHeight="1">
      <c r="A8" s="2"/>
      <c r="B8" s="7">
        <v>4</v>
      </c>
      <c r="C8" s="8">
        <v>209</v>
      </c>
      <c r="D8" s="8">
        <v>903</v>
      </c>
      <c r="E8" s="8">
        <v>6410</v>
      </c>
      <c r="F8" s="8">
        <v>4064</v>
      </c>
      <c r="G8" s="8">
        <v>129</v>
      </c>
      <c r="H8" s="8">
        <v>394</v>
      </c>
      <c r="I8" s="8"/>
      <c r="J8" s="18"/>
      <c r="K8" s="27"/>
    </row>
    <row r="9" spans="1:11" ht="24.9" customHeight="1">
      <c r="A9" s="2"/>
      <c r="B9" s="7">
        <v>5</v>
      </c>
      <c r="C9" s="8">
        <v>24</v>
      </c>
      <c r="D9" s="8">
        <v>104</v>
      </c>
      <c r="E9" s="8">
        <v>3590</v>
      </c>
      <c r="F9" s="8">
        <v>2297</v>
      </c>
      <c r="G9" s="8">
        <v>0</v>
      </c>
      <c r="H9" s="8">
        <v>0</v>
      </c>
      <c r="I9" s="8"/>
      <c r="J9" s="18"/>
      <c r="K9" s="27"/>
    </row>
    <row r="10" spans="1:11" ht="24.9" customHeight="1">
      <c r="A10" s="2"/>
      <c r="B10" s="7">
        <v>6</v>
      </c>
      <c r="C10" s="8">
        <v>22</v>
      </c>
      <c r="D10" s="8">
        <v>95</v>
      </c>
      <c r="E10" s="8">
        <v>3767</v>
      </c>
      <c r="F10" s="8">
        <v>2407</v>
      </c>
      <c r="G10" s="8">
        <v>0</v>
      </c>
      <c r="H10" s="8">
        <v>0</v>
      </c>
      <c r="I10" s="8"/>
      <c r="J10" s="18"/>
      <c r="K10" s="27"/>
    </row>
    <row r="11" spans="1:11" ht="24.9" customHeight="1">
      <c r="A11" s="2"/>
      <c r="B11" s="7">
        <v>7</v>
      </c>
      <c r="C11" s="8">
        <v>0</v>
      </c>
      <c r="D11" s="8">
        <v>0</v>
      </c>
      <c r="E11" s="8">
        <v>5475</v>
      </c>
      <c r="F11" s="8">
        <v>3472</v>
      </c>
      <c r="G11" s="8">
        <v>0</v>
      </c>
      <c r="H11" s="8">
        <v>0</v>
      </c>
      <c r="I11" s="8"/>
      <c r="J11" s="18"/>
      <c r="K11" s="27"/>
    </row>
    <row r="12" spans="1:11" ht="24.9" customHeight="1">
      <c r="A12" s="2"/>
      <c r="B12" s="7">
        <v>8</v>
      </c>
      <c r="C12" s="8">
        <v>69</v>
      </c>
      <c r="D12" s="8">
        <v>298</v>
      </c>
      <c r="E12" s="8">
        <v>8284</v>
      </c>
      <c r="F12" s="8">
        <v>5252</v>
      </c>
      <c r="G12" s="8">
        <v>0</v>
      </c>
      <c r="H12" s="8">
        <v>0</v>
      </c>
      <c r="I12" s="28"/>
      <c r="J12" s="28"/>
      <c r="K12" s="19"/>
    </row>
    <row r="13" spans="1:11" ht="24.9" customHeight="1">
      <c r="A13" s="2"/>
      <c r="B13" s="7">
        <v>9</v>
      </c>
      <c r="C13" s="8">
        <v>103</v>
      </c>
      <c r="D13" s="8">
        <v>445</v>
      </c>
      <c r="E13" s="8">
        <v>9407</v>
      </c>
      <c r="F13" s="8">
        <v>5965</v>
      </c>
      <c r="G13" s="8">
        <v>0</v>
      </c>
      <c r="H13" s="8">
        <v>0</v>
      </c>
      <c r="I13" s="8"/>
      <c r="J13" s="18"/>
      <c r="K13" s="27"/>
    </row>
    <row r="14" spans="1:11" ht="24.9" customHeight="1">
      <c r="A14" s="2"/>
      <c r="B14" s="7">
        <v>10</v>
      </c>
      <c r="C14" s="8"/>
      <c r="D14" s="8"/>
      <c r="E14" s="8"/>
      <c r="F14" s="8"/>
      <c r="G14" s="8"/>
      <c r="H14" s="8"/>
      <c r="I14" s="8"/>
      <c r="J14" s="18"/>
      <c r="K14" s="27"/>
    </row>
    <row r="15" spans="1:11" ht="24.9" customHeight="1">
      <c r="A15" s="2"/>
      <c r="B15" s="7">
        <v>11</v>
      </c>
      <c r="C15" s="8"/>
      <c r="D15" s="8"/>
      <c r="E15" s="8"/>
      <c r="F15" s="8"/>
      <c r="G15" s="8"/>
      <c r="H15" s="8"/>
      <c r="I15" s="8"/>
      <c r="J15" s="18"/>
      <c r="K15" s="27"/>
    </row>
    <row r="16" spans="1:11" ht="24.9" customHeight="1">
      <c r="A16" s="2"/>
      <c r="B16" s="7">
        <v>12</v>
      </c>
      <c r="C16" s="8"/>
      <c r="D16" s="8"/>
      <c r="E16" s="8"/>
      <c r="F16" s="8"/>
      <c r="G16" s="8"/>
      <c r="H16" s="8"/>
      <c r="I16" s="8"/>
      <c r="J16" s="18"/>
      <c r="K16" s="27"/>
    </row>
    <row r="17" spans="1:11" ht="24.9" customHeight="1">
      <c r="A17" s="2"/>
      <c r="B17" s="11"/>
      <c r="C17" s="8"/>
      <c r="D17" s="8"/>
      <c r="E17" s="8"/>
      <c r="F17" s="8"/>
      <c r="G17" s="8"/>
      <c r="H17" s="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1337</v>
      </c>
      <c r="D18" s="25">
        <f t="shared" ref="D18:J18" si="0">SUM(D5:D17)</f>
        <v>5776</v>
      </c>
      <c r="E18" s="25">
        <f t="shared" si="0"/>
        <v>80131</v>
      </c>
      <c r="F18" s="25">
        <f t="shared" si="0"/>
        <v>50848</v>
      </c>
      <c r="G18" s="25">
        <f t="shared" si="0"/>
        <v>2174</v>
      </c>
      <c r="H18" s="25">
        <f t="shared" si="0"/>
        <v>6631</v>
      </c>
      <c r="I18" s="25">
        <f t="shared" si="0"/>
        <v>0</v>
      </c>
      <c r="J18" s="25">
        <f t="shared" si="0"/>
        <v>0</v>
      </c>
      <c r="K18" s="22"/>
    </row>
    <row r="19" spans="1:11" ht="33.75" customHeight="1">
      <c r="G19" s="126" t="s">
        <v>63</v>
      </c>
      <c r="H19" s="126"/>
      <c r="J19" s="127" t="s">
        <v>70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I23" sqref="I23"/>
    </sheetView>
  </sheetViews>
  <sheetFormatPr defaultRowHeight="15.6"/>
  <cols>
    <col min="1" max="1" width="4.69921875" customWidth="1"/>
    <col min="2" max="2" width="8.09765625" style="1" customWidth="1"/>
    <col min="3" max="4" width="9.59765625" style="1" customWidth="1"/>
    <col min="5" max="5" width="11.19921875" style="1" bestFit="1" customWidth="1"/>
    <col min="6" max="8" width="9.59765625" style="1" customWidth="1"/>
    <col min="9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3" t="s">
        <v>65</v>
      </c>
      <c r="C2" s="133" t="s">
        <v>55</v>
      </c>
      <c r="D2" s="133"/>
      <c r="E2" s="133"/>
      <c r="F2" s="4"/>
      <c r="G2" s="5"/>
      <c r="H2" s="5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8">
        <v>5</v>
      </c>
      <c r="D5" s="8">
        <v>18</v>
      </c>
      <c r="E5" s="8"/>
      <c r="F5" s="8"/>
      <c r="G5" s="8">
        <v>863</v>
      </c>
      <c r="H5" s="9">
        <v>2632</v>
      </c>
      <c r="I5" s="8"/>
      <c r="J5" s="18"/>
      <c r="K5" s="19" t="s">
        <v>131</v>
      </c>
    </row>
    <row r="6" spans="1:11" ht="24.9" customHeight="1">
      <c r="A6" s="2"/>
      <c r="B6" s="7">
        <v>2</v>
      </c>
      <c r="C6" s="8">
        <v>8</v>
      </c>
      <c r="D6" s="8">
        <v>26</v>
      </c>
      <c r="E6" s="8"/>
      <c r="F6" s="8"/>
      <c r="G6" s="8">
        <v>104</v>
      </c>
      <c r="H6" s="9">
        <v>317</v>
      </c>
      <c r="I6" s="8"/>
      <c r="J6" s="18"/>
      <c r="K6" s="19"/>
    </row>
    <row r="7" spans="1:11" ht="24.9" customHeight="1">
      <c r="A7" s="2"/>
      <c r="B7" s="7">
        <v>3</v>
      </c>
      <c r="C7" s="8">
        <v>4</v>
      </c>
      <c r="D7" s="8">
        <v>17</v>
      </c>
      <c r="E7" s="8"/>
      <c r="F7" s="8"/>
      <c r="G7" s="8">
        <v>696</v>
      </c>
      <c r="H7" s="8">
        <v>2123</v>
      </c>
      <c r="I7" s="8"/>
      <c r="J7" s="18"/>
      <c r="K7" s="19"/>
    </row>
    <row r="8" spans="1:11" ht="24.9" customHeight="1">
      <c r="A8" s="2"/>
      <c r="B8" s="7">
        <v>4</v>
      </c>
      <c r="C8" s="8">
        <v>2</v>
      </c>
      <c r="D8" s="8">
        <v>9</v>
      </c>
      <c r="E8" s="8"/>
      <c r="F8" s="8"/>
      <c r="G8" s="8">
        <v>35</v>
      </c>
      <c r="H8" s="8">
        <v>107</v>
      </c>
      <c r="I8" s="8"/>
      <c r="J8" s="18"/>
      <c r="K8" s="19"/>
    </row>
    <row r="9" spans="1:11" ht="24.9" customHeight="1">
      <c r="A9" s="2"/>
      <c r="B9" s="7">
        <v>5</v>
      </c>
      <c r="C9" s="8">
        <v>2</v>
      </c>
      <c r="D9" s="8">
        <v>9</v>
      </c>
      <c r="E9" s="8"/>
      <c r="F9" s="8"/>
      <c r="G9" s="8"/>
      <c r="H9" s="8"/>
      <c r="I9" s="8"/>
      <c r="J9" s="18"/>
      <c r="K9" s="19"/>
    </row>
    <row r="10" spans="1:11" ht="24.9" customHeight="1">
      <c r="A10" s="2"/>
      <c r="B10" s="7">
        <v>6</v>
      </c>
      <c r="C10" s="8">
        <v>4</v>
      </c>
      <c r="D10" s="8">
        <v>17</v>
      </c>
      <c r="E10" s="8"/>
      <c r="F10" s="8"/>
      <c r="G10" s="8">
        <v>299</v>
      </c>
      <c r="H10" s="8">
        <v>912</v>
      </c>
      <c r="I10" s="8"/>
      <c r="J10" s="18"/>
      <c r="K10" s="19"/>
    </row>
    <row r="11" spans="1:11" ht="24.9" customHeight="1">
      <c r="A11" s="2"/>
      <c r="B11" s="7">
        <v>7</v>
      </c>
      <c r="C11" s="8"/>
      <c r="D11" s="8"/>
      <c r="E11" s="8"/>
      <c r="F11" s="8"/>
      <c r="G11" s="8">
        <v>376</v>
      </c>
      <c r="H11" s="8">
        <v>1147</v>
      </c>
      <c r="I11" s="8"/>
      <c r="J11" s="18"/>
      <c r="K11" s="19"/>
    </row>
    <row r="12" spans="1:11" ht="24.9" customHeight="1">
      <c r="A12" s="2"/>
      <c r="B12" s="7">
        <v>8</v>
      </c>
      <c r="C12" s="8">
        <v>10</v>
      </c>
      <c r="D12" s="8">
        <v>44</v>
      </c>
      <c r="E12" s="8"/>
      <c r="F12" s="8"/>
      <c r="G12" s="8"/>
      <c r="H12" s="8"/>
      <c r="I12" s="8"/>
      <c r="J12" s="18"/>
      <c r="K12" s="19"/>
    </row>
    <row r="13" spans="1:11" ht="24.9" customHeight="1">
      <c r="A13" s="2"/>
      <c r="B13" s="7">
        <v>9</v>
      </c>
      <c r="C13" s="10">
        <v>1</v>
      </c>
      <c r="D13" s="10">
        <v>16</v>
      </c>
      <c r="E13" s="10"/>
      <c r="F13" s="10"/>
      <c r="G13" s="10">
        <v>9</v>
      </c>
      <c r="H13" s="10">
        <v>27</v>
      </c>
      <c r="I13" s="10"/>
      <c r="J13" s="20"/>
      <c r="K13" s="21"/>
    </row>
    <row r="14" spans="1:11" ht="24.9" customHeight="1">
      <c r="A14" s="2"/>
      <c r="B14" s="7">
        <v>10</v>
      </c>
      <c r="C14" s="10"/>
      <c r="D14" s="10"/>
      <c r="E14" s="10"/>
      <c r="F14" s="10"/>
      <c r="G14" s="10"/>
      <c r="H14" s="10"/>
      <c r="I14" s="10"/>
      <c r="J14" s="20"/>
      <c r="K14" s="21"/>
    </row>
    <row r="15" spans="1:11" ht="24.9" customHeight="1">
      <c r="A15" s="2"/>
      <c r="B15" s="7">
        <v>11</v>
      </c>
      <c r="C15" s="10"/>
      <c r="D15" s="10"/>
      <c r="E15" s="10"/>
      <c r="F15" s="10"/>
      <c r="G15" s="10"/>
      <c r="H15" s="10"/>
      <c r="I15" s="10"/>
      <c r="J15" s="20"/>
      <c r="K15" s="21"/>
    </row>
    <row r="16" spans="1:11" ht="24.9" customHeight="1">
      <c r="A16" s="2"/>
      <c r="B16" s="7">
        <v>12</v>
      </c>
      <c r="C16" s="10"/>
      <c r="D16" s="10"/>
      <c r="E16" s="10"/>
      <c r="F16" s="10"/>
      <c r="G16" s="10"/>
      <c r="H16" s="10"/>
      <c r="I16" s="10"/>
      <c r="J16" s="20"/>
      <c r="K16" s="21"/>
    </row>
    <row r="17" spans="1:12" ht="24.9" customHeight="1">
      <c r="A17" s="2"/>
      <c r="B17" s="11"/>
      <c r="C17" s="8"/>
      <c r="D17" s="8"/>
      <c r="E17" s="8"/>
      <c r="F17" s="8"/>
      <c r="G17" s="8"/>
      <c r="H17" s="8"/>
      <c r="I17" s="8"/>
      <c r="J17" s="18"/>
      <c r="K17" s="21"/>
    </row>
    <row r="18" spans="1:12" ht="28.5" customHeight="1">
      <c r="A18" s="2"/>
      <c r="B18" s="12" t="s">
        <v>56</v>
      </c>
      <c r="C18" s="13">
        <f>SUM(C5:C17)</f>
        <v>36</v>
      </c>
      <c r="D18" s="13">
        <f t="shared" ref="D18:J18" si="0">SUM(D5:D17)</f>
        <v>156</v>
      </c>
      <c r="E18" s="13">
        <f t="shared" si="0"/>
        <v>0</v>
      </c>
      <c r="F18" s="13">
        <f t="shared" si="0"/>
        <v>0</v>
      </c>
      <c r="G18" s="13">
        <f t="shared" si="0"/>
        <v>2382</v>
      </c>
      <c r="H18" s="13">
        <f t="shared" si="0"/>
        <v>7265</v>
      </c>
      <c r="I18" s="13">
        <f t="shared" si="0"/>
        <v>0</v>
      </c>
      <c r="J18" s="13">
        <f t="shared" si="0"/>
        <v>0</v>
      </c>
      <c r="K18" s="22"/>
    </row>
    <row r="19" spans="1:12" ht="33.75" customHeight="1">
      <c r="G19" s="128" t="s">
        <v>63</v>
      </c>
      <c r="H19" s="128"/>
      <c r="J19" s="127" t="s">
        <v>70</v>
      </c>
      <c r="K19" s="128"/>
    </row>
    <row r="20" spans="1:12">
      <c r="L20" s="1"/>
    </row>
    <row r="27" spans="1:12">
      <c r="F27" s="14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:H21"/>
    </sheetView>
  </sheetViews>
  <sheetFormatPr defaultRowHeight="15.6"/>
  <sheetData/>
  <phoneticPr fontId="5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F18" sqref="F18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2.09765625" customWidth="1"/>
    <col min="6" max="6" width="10.19921875" customWidth="1"/>
    <col min="7" max="10" width="9.59765625" customWidth="1"/>
    <col min="11" max="11" width="27.5" customWidth="1"/>
    <col min="12" max="12" width="10.5" bestFit="1" customWidth="1"/>
  </cols>
  <sheetData>
    <row r="1" spans="1:12" ht="37.5" customHeight="1">
      <c r="A1" s="77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2" ht="24" customHeight="1">
      <c r="A2" s="77"/>
      <c r="B2" s="3" t="s">
        <v>65</v>
      </c>
      <c r="C2" s="134" t="s">
        <v>69</v>
      </c>
      <c r="D2" s="134"/>
      <c r="E2" s="134"/>
      <c r="F2" s="78"/>
      <c r="G2" s="77"/>
      <c r="H2" s="77"/>
      <c r="I2" s="81"/>
      <c r="J2" s="16"/>
      <c r="K2" s="17" t="s">
        <v>60</v>
      </c>
    </row>
    <row r="3" spans="1:12" ht="25.5" customHeight="1">
      <c r="A3" s="77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2" ht="20.100000000000001" customHeight="1">
      <c r="A4" s="77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2" ht="24.9" customHeight="1">
      <c r="A5" s="77"/>
      <c r="B5" s="79">
        <v>1</v>
      </c>
      <c r="C5" s="18">
        <v>0</v>
      </c>
      <c r="D5" s="18">
        <v>0</v>
      </c>
      <c r="E5" s="18">
        <v>40173</v>
      </c>
      <c r="F5" s="18">
        <v>25285</v>
      </c>
      <c r="G5" s="18">
        <v>0</v>
      </c>
      <c r="H5" s="18">
        <v>0</v>
      </c>
      <c r="I5" s="8"/>
      <c r="J5" s="18"/>
      <c r="K5" s="22"/>
      <c r="L5" s="26"/>
    </row>
    <row r="6" spans="1:12" ht="24.9" customHeight="1">
      <c r="A6" s="77"/>
      <c r="B6" s="79">
        <v>2</v>
      </c>
      <c r="C6" s="18">
        <v>3292</v>
      </c>
      <c r="D6" s="18">
        <v>14221</v>
      </c>
      <c r="E6" s="18">
        <v>26225</v>
      </c>
      <c r="F6" s="18">
        <v>16508</v>
      </c>
      <c r="G6" s="18">
        <v>2088</v>
      </c>
      <c r="H6" s="18">
        <v>6368</v>
      </c>
      <c r="I6" s="8"/>
      <c r="J6" s="18"/>
      <c r="K6" s="22"/>
      <c r="L6" s="26"/>
    </row>
    <row r="7" spans="1:12" ht="24.9" customHeight="1">
      <c r="A7" s="77"/>
      <c r="B7" s="79">
        <v>3</v>
      </c>
      <c r="C7" s="18">
        <v>697</v>
      </c>
      <c r="D7" s="18">
        <v>3011</v>
      </c>
      <c r="E7" s="18">
        <v>25307</v>
      </c>
      <c r="F7" s="18">
        <v>15930</v>
      </c>
      <c r="G7" s="18">
        <v>0</v>
      </c>
      <c r="H7" s="18">
        <v>0</v>
      </c>
      <c r="I7" s="8"/>
      <c r="J7" s="18"/>
      <c r="K7" s="22"/>
      <c r="L7" s="26"/>
    </row>
    <row r="8" spans="1:12" ht="24.9" customHeight="1">
      <c r="A8" s="77"/>
      <c r="B8" s="79">
        <v>4</v>
      </c>
      <c r="C8" s="18">
        <v>865</v>
      </c>
      <c r="D8" s="18">
        <v>3737</v>
      </c>
      <c r="E8" s="18">
        <v>21548</v>
      </c>
      <c r="F8" s="18">
        <v>13566</v>
      </c>
      <c r="G8" s="18">
        <v>1747</v>
      </c>
      <c r="H8" s="18">
        <v>5329</v>
      </c>
      <c r="I8" s="8"/>
      <c r="J8" s="18"/>
      <c r="K8" s="22"/>
    </row>
    <row r="9" spans="1:12" ht="24.9" customHeight="1">
      <c r="A9" s="77"/>
      <c r="B9" s="79">
        <v>5</v>
      </c>
      <c r="C9" s="18">
        <v>393</v>
      </c>
      <c r="D9" s="18">
        <v>1698</v>
      </c>
      <c r="E9" s="18">
        <v>11238</v>
      </c>
      <c r="F9" s="18">
        <v>7079</v>
      </c>
      <c r="G9" s="18">
        <v>0</v>
      </c>
      <c r="H9" s="18">
        <v>0</v>
      </c>
      <c r="I9" s="8"/>
      <c r="J9" s="18"/>
      <c r="K9" s="22"/>
    </row>
    <row r="10" spans="1:12" ht="24.9" customHeight="1">
      <c r="A10" s="77"/>
      <c r="B10" s="79">
        <v>6</v>
      </c>
      <c r="C10" s="18">
        <v>336</v>
      </c>
      <c r="D10" s="18">
        <v>1452</v>
      </c>
      <c r="E10" s="18">
        <v>11428</v>
      </c>
      <c r="F10" s="18">
        <v>7197</v>
      </c>
      <c r="G10" s="18">
        <v>0</v>
      </c>
      <c r="H10" s="18">
        <v>0</v>
      </c>
      <c r="I10" s="8"/>
      <c r="J10" s="18"/>
      <c r="K10" s="22"/>
    </row>
    <row r="11" spans="1:12" ht="24.9" customHeight="1">
      <c r="A11" s="77"/>
      <c r="B11" s="7">
        <v>7</v>
      </c>
      <c r="C11" s="18">
        <v>840</v>
      </c>
      <c r="D11" s="18">
        <v>3628</v>
      </c>
      <c r="E11" s="18">
        <v>28382</v>
      </c>
      <c r="F11" s="18">
        <v>17865</v>
      </c>
      <c r="G11" s="18">
        <v>500</v>
      </c>
      <c r="H11" s="18">
        <v>1525</v>
      </c>
      <c r="I11" s="8"/>
      <c r="J11" s="18"/>
      <c r="K11" s="22"/>
    </row>
    <row r="12" spans="1:12" ht="24.9" customHeight="1">
      <c r="A12" s="77"/>
      <c r="B12" s="79">
        <v>8</v>
      </c>
      <c r="C12" s="18">
        <v>581</v>
      </c>
      <c r="D12" s="18">
        <v>2510</v>
      </c>
      <c r="E12" s="18">
        <v>23460</v>
      </c>
      <c r="F12" s="18">
        <v>14768</v>
      </c>
      <c r="G12" s="18">
        <v>459</v>
      </c>
      <c r="H12" s="18">
        <v>1400</v>
      </c>
      <c r="I12" s="8"/>
      <c r="J12" s="18"/>
      <c r="K12" s="19"/>
    </row>
    <row r="13" spans="1:12" ht="24.9" customHeight="1">
      <c r="A13" s="77"/>
      <c r="B13" s="79">
        <v>9</v>
      </c>
      <c r="C13" s="18">
        <v>457</v>
      </c>
      <c r="D13" s="18">
        <v>1974</v>
      </c>
      <c r="E13" s="18">
        <v>23617</v>
      </c>
      <c r="F13" s="18">
        <v>14866</v>
      </c>
      <c r="G13" s="18">
        <v>105</v>
      </c>
      <c r="H13" s="18">
        <v>320</v>
      </c>
      <c r="I13" s="8"/>
      <c r="J13" s="18"/>
      <c r="K13" s="22"/>
    </row>
    <row r="14" spans="1:12" ht="24.9" customHeight="1">
      <c r="A14" s="77"/>
      <c r="B14" s="79">
        <v>10</v>
      </c>
      <c r="C14" s="18"/>
      <c r="D14" s="18"/>
      <c r="E14" s="18"/>
      <c r="F14" s="18"/>
      <c r="G14" s="18"/>
      <c r="H14" s="18"/>
      <c r="I14" s="8"/>
      <c r="J14" s="18"/>
      <c r="K14" s="22"/>
    </row>
    <row r="15" spans="1:12" ht="24.9" customHeight="1">
      <c r="A15" s="77"/>
      <c r="B15" s="79">
        <v>11</v>
      </c>
      <c r="C15" s="18"/>
      <c r="D15" s="18"/>
      <c r="E15" s="18"/>
      <c r="F15" s="18"/>
      <c r="G15" s="18"/>
      <c r="H15" s="18"/>
      <c r="I15" s="8"/>
      <c r="J15" s="18"/>
      <c r="K15" s="22"/>
    </row>
    <row r="16" spans="1:12" ht="24.9" customHeight="1">
      <c r="A16" s="77"/>
      <c r="B16" s="79">
        <v>12</v>
      </c>
      <c r="C16" s="18"/>
      <c r="D16" s="18"/>
      <c r="E16" s="18"/>
      <c r="F16" s="18"/>
      <c r="G16" s="18"/>
      <c r="H16" s="18"/>
      <c r="I16" s="8"/>
      <c r="J16" s="18"/>
      <c r="K16" s="22"/>
    </row>
    <row r="17" spans="1:11" ht="24.9" customHeight="1">
      <c r="A17" s="77"/>
      <c r="B17" s="80"/>
      <c r="C17" s="18"/>
      <c r="D17" s="18"/>
      <c r="E17" s="18"/>
      <c r="F17" s="18"/>
      <c r="G17" s="18"/>
      <c r="H17" s="18"/>
      <c r="I17" s="8"/>
      <c r="J17" s="18"/>
      <c r="K17" s="22"/>
    </row>
    <row r="18" spans="1:11" ht="28.5" customHeight="1">
      <c r="A18" s="77"/>
      <c r="B18" s="12" t="s">
        <v>56</v>
      </c>
      <c r="C18" s="25">
        <f>SUM(C5:C17)</f>
        <v>7461</v>
      </c>
      <c r="D18" s="25">
        <f t="shared" ref="D18:J18" si="0">SUM(D5:D17)</f>
        <v>32231</v>
      </c>
      <c r="E18" s="25">
        <f t="shared" si="0"/>
        <v>211378</v>
      </c>
      <c r="F18" s="25">
        <f t="shared" si="0"/>
        <v>133064</v>
      </c>
      <c r="G18" s="25">
        <f t="shared" si="0"/>
        <v>4899</v>
      </c>
      <c r="H18" s="25">
        <f t="shared" si="0"/>
        <v>14942</v>
      </c>
      <c r="I18" s="25">
        <f t="shared" si="0"/>
        <v>0</v>
      </c>
      <c r="J18" s="25">
        <f t="shared" si="0"/>
        <v>0</v>
      </c>
      <c r="K18" s="22"/>
    </row>
    <row r="19" spans="1:11" ht="33.75" customHeight="1">
      <c r="G19" s="126" t="s">
        <v>63</v>
      </c>
      <c r="H19" s="126"/>
      <c r="J19" s="127" t="s">
        <v>70</v>
      </c>
      <c r="K19" s="128"/>
    </row>
    <row r="23" spans="1:11">
      <c r="F23" s="69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H14" sqref="H14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0.5" customWidth="1"/>
    <col min="5" max="6" width="10.69921875" customWidth="1"/>
    <col min="7" max="7" width="9.59765625" customWidth="1"/>
    <col min="8" max="8" width="10.3984375" customWidth="1"/>
    <col min="9" max="10" width="9.59765625" customWidth="1"/>
    <col min="11" max="11" width="27.5" customWidth="1"/>
    <col min="12" max="12" width="10.5" bestFit="1" customWidth="1"/>
    <col min="14" max="14" width="11.8984375" customWidth="1"/>
  </cols>
  <sheetData>
    <row r="1" spans="1:16" ht="37.5" customHeight="1">
      <c r="A1" s="77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6" ht="24" customHeight="1">
      <c r="A2" s="77"/>
      <c r="B2" s="3" t="s">
        <v>71</v>
      </c>
      <c r="C2" s="133" t="s">
        <v>72</v>
      </c>
      <c r="D2" s="133"/>
      <c r="E2" s="133"/>
      <c r="F2" s="78"/>
      <c r="G2" s="77"/>
      <c r="H2" s="77"/>
      <c r="I2" s="81"/>
      <c r="J2" s="16"/>
      <c r="K2" s="17" t="s">
        <v>60</v>
      </c>
    </row>
    <row r="3" spans="1:16" ht="25.5" customHeight="1">
      <c r="A3" s="77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6" ht="20.100000000000001" customHeight="1">
      <c r="A4" s="77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6" ht="24.9" customHeight="1">
      <c r="A5" s="77"/>
      <c r="B5" s="79">
        <v>1</v>
      </c>
      <c r="C5" s="18">
        <v>1926</v>
      </c>
      <c r="D5" s="18">
        <v>8277</v>
      </c>
      <c r="E5" s="18">
        <v>31419</v>
      </c>
      <c r="F5" s="18">
        <v>20749</v>
      </c>
      <c r="G5" s="18">
        <v>2131</v>
      </c>
      <c r="H5" s="18">
        <v>6500</v>
      </c>
      <c r="I5" s="8"/>
      <c r="J5" s="18"/>
      <c r="K5" s="22"/>
      <c r="L5" s="26"/>
      <c r="N5" s="26"/>
      <c r="P5" s="26"/>
    </row>
    <row r="6" spans="1:16" ht="24.9" customHeight="1">
      <c r="A6" s="77"/>
      <c r="B6" s="79">
        <v>2</v>
      </c>
      <c r="C6" s="18">
        <v>1920</v>
      </c>
      <c r="D6" s="18">
        <v>8251</v>
      </c>
      <c r="E6" s="18">
        <v>17600</v>
      </c>
      <c r="F6" s="18">
        <v>11731</v>
      </c>
      <c r="G6" s="18">
        <v>175</v>
      </c>
      <c r="H6" s="18">
        <v>534</v>
      </c>
      <c r="I6" s="8"/>
      <c r="J6" s="18"/>
      <c r="K6" s="22"/>
      <c r="L6" s="26"/>
      <c r="N6" s="26"/>
      <c r="P6" s="26"/>
    </row>
    <row r="7" spans="1:16" ht="24.9" customHeight="1">
      <c r="A7" s="77"/>
      <c r="B7" s="79">
        <v>3</v>
      </c>
      <c r="C7" s="18">
        <v>259</v>
      </c>
      <c r="D7" s="18">
        <v>1119</v>
      </c>
      <c r="E7" s="18">
        <v>19594</v>
      </c>
      <c r="F7" s="18">
        <v>13058</v>
      </c>
      <c r="G7" s="18">
        <v>1500</v>
      </c>
      <c r="H7" s="18">
        <v>4575</v>
      </c>
      <c r="I7" s="8"/>
      <c r="J7" s="18"/>
      <c r="K7" s="33"/>
      <c r="L7" s="26"/>
      <c r="N7" s="26"/>
    </row>
    <row r="8" spans="1:16" ht="24.9" customHeight="1">
      <c r="A8" s="77"/>
      <c r="B8" s="79">
        <v>4</v>
      </c>
      <c r="C8" s="18">
        <v>264</v>
      </c>
      <c r="D8" s="18">
        <v>1140</v>
      </c>
      <c r="E8" s="18">
        <v>13361</v>
      </c>
      <c r="F8" s="18">
        <v>8959</v>
      </c>
      <c r="G8" s="18">
        <v>192</v>
      </c>
      <c r="H8" s="18">
        <v>586</v>
      </c>
      <c r="I8" s="8"/>
      <c r="J8" s="18"/>
      <c r="K8" s="22"/>
      <c r="L8" s="26"/>
      <c r="N8" s="26"/>
    </row>
    <row r="9" spans="1:16" ht="24.9" customHeight="1">
      <c r="A9" s="77"/>
      <c r="B9" s="79">
        <v>5</v>
      </c>
      <c r="C9" s="18">
        <v>18</v>
      </c>
      <c r="D9" s="18">
        <v>78</v>
      </c>
      <c r="E9" s="18">
        <v>5074</v>
      </c>
      <c r="F9" s="18">
        <v>3540</v>
      </c>
      <c r="G9" s="18"/>
      <c r="H9" s="18"/>
      <c r="I9" s="8"/>
      <c r="J9" s="18"/>
      <c r="K9" s="22"/>
      <c r="L9" s="26"/>
      <c r="N9" s="26"/>
    </row>
    <row r="10" spans="1:16" ht="24.9" customHeight="1">
      <c r="A10" s="77"/>
      <c r="B10" s="79">
        <v>6</v>
      </c>
      <c r="C10" s="18">
        <v>19</v>
      </c>
      <c r="D10" s="18">
        <v>83</v>
      </c>
      <c r="E10" s="18">
        <v>4759</v>
      </c>
      <c r="F10" s="18">
        <v>3362</v>
      </c>
      <c r="G10" s="18">
        <v>445</v>
      </c>
      <c r="H10" s="18">
        <v>1357</v>
      </c>
      <c r="I10" s="8"/>
      <c r="J10" s="18"/>
      <c r="K10" s="22"/>
      <c r="N10" s="26"/>
    </row>
    <row r="11" spans="1:16" ht="24.9" customHeight="1">
      <c r="A11" s="77"/>
      <c r="B11" s="79">
        <v>7</v>
      </c>
      <c r="C11" s="18">
        <v>369</v>
      </c>
      <c r="D11" s="18">
        <v>1594</v>
      </c>
      <c r="E11" s="18">
        <v>16760</v>
      </c>
      <c r="F11" s="18">
        <v>4884</v>
      </c>
      <c r="G11" s="18">
        <v>398</v>
      </c>
      <c r="H11" s="18">
        <v>1213</v>
      </c>
      <c r="I11" s="8"/>
      <c r="J11" s="18"/>
      <c r="K11" s="22"/>
      <c r="N11" s="26"/>
    </row>
    <row r="12" spans="1:16" ht="24.9" customHeight="1">
      <c r="A12" s="77"/>
      <c r="B12" s="79">
        <v>8</v>
      </c>
      <c r="C12" s="18">
        <v>252</v>
      </c>
      <c r="D12" s="18">
        <v>1089</v>
      </c>
      <c r="E12" s="18">
        <v>11761</v>
      </c>
      <c r="F12" s="18">
        <v>1662</v>
      </c>
      <c r="G12" s="18"/>
      <c r="H12" s="18"/>
      <c r="I12" s="8"/>
      <c r="J12" s="18"/>
      <c r="K12" s="19"/>
      <c r="N12" s="26"/>
    </row>
    <row r="13" spans="1:16" ht="24.9" customHeight="1">
      <c r="A13" s="77"/>
      <c r="B13" s="79">
        <v>9</v>
      </c>
      <c r="C13" s="18">
        <v>207</v>
      </c>
      <c r="D13" s="18">
        <v>894</v>
      </c>
      <c r="E13" s="18">
        <v>13537</v>
      </c>
      <c r="F13" s="18">
        <v>20881</v>
      </c>
      <c r="G13" s="18">
        <v>1027</v>
      </c>
      <c r="H13" s="18">
        <v>3132</v>
      </c>
      <c r="I13" s="8"/>
      <c r="J13" s="18"/>
      <c r="K13" s="22"/>
      <c r="N13" s="26"/>
    </row>
    <row r="14" spans="1:16" ht="24.9" customHeight="1">
      <c r="A14" s="77"/>
      <c r="B14" s="79">
        <v>10</v>
      </c>
      <c r="C14" s="18"/>
      <c r="D14" s="18"/>
      <c r="E14" s="18"/>
      <c r="F14" s="18"/>
      <c r="G14" s="18"/>
      <c r="H14" s="18"/>
      <c r="I14" s="8"/>
      <c r="J14" s="18"/>
      <c r="K14" s="22"/>
    </row>
    <row r="15" spans="1:16" ht="24.9" customHeight="1">
      <c r="A15" s="77"/>
      <c r="B15" s="79">
        <v>11</v>
      </c>
      <c r="C15" s="18"/>
      <c r="D15" s="18"/>
      <c r="E15" s="18"/>
      <c r="F15" s="18"/>
      <c r="G15" s="18"/>
      <c r="H15" s="18"/>
      <c r="I15" s="8"/>
      <c r="J15" s="18"/>
      <c r="K15" s="22"/>
    </row>
    <row r="16" spans="1:16" ht="24.9" customHeight="1">
      <c r="A16" s="77"/>
      <c r="B16" s="79">
        <v>12</v>
      </c>
      <c r="C16" s="18"/>
      <c r="D16" s="18"/>
      <c r="E16" s="18"/>
      <c r="F16" s="18"/>
      <c r="G16" s="18"/>
      <c r="H16" s="18"/>
      <c r="I16" s="8"/>
      <c r="J16" s="18"/>
      <c r="K16" s="22"/>
    </row>
    <row r="17" spans="1:11" ht="24.9" customHeight="1">
      <c r="A17" s="77"/>
      <c r="B17" s="80"/>
      <c r="C17" s="18"/>
      <c r="D17" s="18"/>
      <c r="E17" s="18"/>
      <c r="F17" s="18"/>
      <c r="G17" s="18"/>
      <c r="H17" s="18"/>
      <c r="I17" s="8"/>
      <c r="J17" s="18"/>
      <c r="K17" s="22"/>
    </row>
    <row r="18" spans="1:11" ht="28.5" customHeight="1">
      <c r="A18" s="77"/>
      <c r="B18" s="12" t="s">
        <v>56</v>
      </c>
      <c r="C18" s="25">
        <f>SUM(C5:C17)</f>
        <v>5234</v>
      </c>
      <c r="D18" s="25">
        <f t="shared" ref="D18:J18" si="0">SUM(D5:D17)</f>
        <v>22525</v>
      </c>
      <c r="E18" s="25">
        <f t="shared" si="0"/>
        <v>133865</v>
      </c>
      <c r="F18" s="25">
        <f t="shared" si="0"/>
        <v>88826</v>
      </c>
      <c r="G18" s="25">
        <f t="shared" si="0"/>
        <v>5868</v>
      </c>
      <c r="H18" s="25">
        <f t="shared" si="0"/>
        <v>17897</v>
      </c>
      <c r="I18" s="25">
        <f t="shared" si="0"/>
        <v>0</v>
      </c>
      <c r="J18" s="25">
        <f t="shared" si="0"/>
        <v>0</v>
      </c>
      <c r="K18" s="22"/>
    </row>
    <row r="19" spans="1:11" ht="33.75" customHeight="1">
      <c r="C19" s="1"/>
      <c r="D19" s="1"/>
      <c r="E19" s="1"/>
      <c r="G19" s="126" t="s">
        <v>63</v>
      </c>
      <c r="H19" s="126"/>
      <c r="J19" s="127" t="s">
        <v>70</v>
      </c>
      <c r="K19" s="128"/>
    </row>
  </sheetData>
  <mergeCells count="10">
    <mergeCell ref="G19:H19"/>
    <mergeCell ref="J19:K19"/>
    <mergeCell ref="B3:B4"/>
    <mergeCell ref="K3:K4"/>
    <mergeCell ref="B1:K1"/>
    <mergeCell ref="C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topLeftCell="B1" workbookViewId="0">
      <selection activeCell="G15" sqref="G15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1.19921875" customWidth="1"/>
    <col min="6" max="6" width="10.59765625" customWidth="1"/>
    <col min="7" max="10" width="9.59765625" customWidth="1"/>
    <col min="11" max="11" width="27.5" customWidth="1"/>
    <col min="12" max="12" width="10.5" bestFit="1" customWidth="1"/>
    <col min="13" max="13" width="11.59765625" bestFit="1" customWidth="1"/>
  </cols>
  <sheetData>
    <row r="1" spans="1:17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7" ht="24" customHeight="1">
      <c r="A2" s="2"/>
      <c r="B2" s="135" t="s">
        <v>73</v>
      </c>
      <c r="C2" s="136"/>
      <c r="D2" s="136"/>
      <c r="E2" s="136"/>
      <c r="F2" s="24"/>
      <c r="G2" s="2"/>
      <c r="H2" s="2"/>
      <c r="I2" s="15"/>
      <c r="J2" s="16"/>
      <c r="K2" s="17" t="s">
        <v>60</v>
      </c>
    </row>
    <row r="3" spans="1:17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7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7" ht="24.9" customHeight="1">
      <c r="A5" s="2"/>
      <c r="B5" s="7">
        <v>1</v>
      </c>
      <c r="C5" s="18">
        <v>528</v>
      </c>
      <c r="D5" s="18">
        <v>2281</v>
      </c>
      <c r="E5" s="18">
        <v>60580</v>
      </c>
      <c r="F5" s="18">
        <v>38112</v>
      </c>
      <c r="G5" s="18">
        <v>2438</v>
      </c>
      <c r="H5" s="18">
        <v>7436</v>
      </c>
      <c r="I5" s="8"/>
      <c r="J5" s="18"/>
      <c r="K5" s="33"/>
      <c r="M5" s="26"/>
      <c r="O5" s="26"/>
      <c r="Q5" s="26"/>
    </row>
    <row r="6" spans="1:17" ht="24.9" customHeight="1">
      <c r="A6" s="2"/>
      <c r="B6" s="7">
        <v>2</v>
      </c>
      <c r="C6" s="18">
        <v>200</v>
      </c>
      <c r="D6" s="18">
        <v>864</v>
      </c>
      <c r="E6" s="18">
        <v>39710</v>
      </c>
      <c r="F6" s="18">
        <v>24983</v>
      </c>
      <c r="G6" s="18">
        <v>334</v>
      </c>
      <c r="H6" s="18">
        <v>1019</v>
      </c>
      <c r="I6" s="8"/>
      <c r="J6" s="18"/>
      <c r="K6" s="33"/>
      <c r="M6" s="26"/>
      <c r="O6" s="26"/>
      <c r="Q6" s="26"/>
    </row>
    <row r="7" spans="1:17" ht="24.9" customHeight="1">
      <c r="A7" s="2"/>
      <c r="B7" s="7">
        <v>3</v>
      </c>
      <c r="C7" s="18">
        <v>276</v>
      </c>
      <c r="D7" s="18">
        <v>1192</v>
      </c>
      <c r="E7" s="18">
        <v>38780</v>
      </c>
      <c r="F7" s="18">
        <v>24398</v>
      </c>
      <c r="G7" s="18">
        <v>1950</v>
      </c>
      <c r="H7" s="18">
        <v>5948</v>
      </c>
      <c r="I7" s="8"/>
      <c r="J7" s="18"/>
      <c r="K7" s="33"/>
      <c r="M7" s="26"/>
    </row>
    <row r="8" spans="1:17" ht="24.9" customHeight="1">
      <c r="A8" s="2"/>
      <c r="B8" s="7">
        <v>4</v>
      </c>
      <c r="C8" s="18">
        <v>265</v>
      </c>
      <c r="D8" s="18">
        <v>1145</v>
      </c>
      <c r="E8" s="18">
        <v>40308</v>
      </c>
      <c r="F8" s="18">
        <v>25354</v>
      </c>
      <c r="G8" s="18">
        <v>243</v>
      </c>
      <c r="H8" s="18">
        <v>741</v>
      </c>
      <c r="I8" s="8"/>
      <c r="J8" s="18"/>
      <c r="K8" s="33"/>
      <c r="M8" s="26"/>
    </row>
    <row r="9" spans="1:17" ht="24.9" customHeight="1">
      <c r="A9" s="2"/>
      <c r="B9" s="7">
        <v>5</v>
      </c>
      <c r="C9" s="18">
        <v>128</v>
      </c>
      <c r="D9" s="18">
        <v>553</v>
      </c>
      <c r="E9" s="18">
        <v>32837</v>
      </c>
      <c r="F9" s="18">
        <v>20654</v>
      </c>
      <c r="G9" s="18"/>
      <c r="H9" s="18"/>
      <c r="I9" s="8"/>
      <c r="J9" s="18"/>
      <c r="K9" s="21"/>
      <c r="M9" s="26"/>
    </row>
    <row r="10" spans="1:17" ht="24.9" customHeight="1">
      <c r="A10" s="2"/>
      <c r="B10" s="7">
        <v>6</v>
      </c>
      <c r="C10" s="18">
        <v>192</v>
      </c>
      <c r="D10" s="18">
        <v>829</v>
      </c>
      <c r="E10" s="18">
        <v>34390</v>
      </c>
      <c r="F10" s="18">
        <v>21636</v>
      </c>
      <c r="G10" s="18"/>
      <c r="H10" s="18"/>
      <c r="I10" s="8"/>
      <c r="J10" s="18"/>
      <c r="K10" s="33"/>
      <c r="M10" s="26"/>
    </row>
    <row r="11" spans="1:17" ht="24.9" customHeight="1">
      <c r="A11" s="2"/>
      <c r="B11" s="7">
        <v>7</v>
      </c>
      <c r="C11" s="18">
        <v>279</v>
      </c>
      <c r="D11" s="18">
        <v>1205</v>
      </c>
      <c r="E11" s="18">
        <v>60170</v>
      </c>
      <c r="F11" s="18">
        <v>37420</v>
      </c>
      <c r="G11" s="18"/>
      <c r="H11" s="18"/>
      <c r="I11" s="8"/>
      <c r="J11" s="18"/>
      <c r="K11" s="21"/>
      <c r="M11" s="26"/>
    </row>
    <row r="12" spans="1:17" ht="24.9" customHeight="1">
      <c r="A12" s="2"/>
      <c r="B12" s="7">
        <v>8</v>
      </c>
      <c r="C12" s="18">
        <v>265</v>
      </c>
      <c r="D12" s="18">
        <v>1145</v>
      </c>
      <c r="E12" s="18">
        <v>69430</v>
      </c>
      <c r="F12" s="18">
        <v>43680</v>
      </c>
      <c r="G12" s="18">
        <v>44</v>
      </c>
      <c r="H12" s="18">
        <v>134</v>
      </c>
      <c r="I12" s="8"/>
      <c r="J12" s="18"/>
      <c r="K12" s="19"/>
      <c r="M12" s="26"/>
    </row>
    <row r="13" spans="1:17" ht="24.9" customHeight="1">
      <c r="A13" s="2"/>
      <c r="B13" s="7">
        <v>9</v>
      </c>
      <c r="C13" s="18">
        <v>348</v>
      </c>
      <c r="D13" s="18">
        <v>1503</v>
      </c>
      <c r="E13" s="18">
        <v>85500</v>
      </c>
      <c r="F13" s="18">
        <v>53839</v>
      </c>
      <c r="G13" s="18">
        <v>1069</v>
      </c>
      <c r="H13" s="18">
        <v>3260</v>
      </c>
      <c r="I13" s="8"/>
      <c r="J13" s="18"/>
      <c r="K13" s="54"/>
      <c r="M13" s="26"/>
    </row>
    <row r="14" spans="1:17" ht="28.5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33"/>
      <c r="M14" s="26"/>
    </row>
    <row r="15" spans="1:17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33"/>
      <c r="M15" s="26"/>
    </row>
    <row r="16" spans="1:17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33"/>
      <c r="M16" s="26"/>
    </row>
    <row r="17" spans="1:13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  <c r="M17" s="26"/>
    </row>
    <row r="18" spans="1:13" ht="28.5" customHeight="1">
      <c r="A18" s="2"/>
      <c r="B18" s="12" t="s">
        <v>56</v>
      </c>
      <c r="C18" s="25">
        <f>SUM(C5:C17)</f>
        <v>2481</v>
      </c>
      <c r="D18" s="25">
        <f>SUM(D5:D17)</f>
        <v>10717</v>
      </c>
      <c r="E18" s="25">
        <f t="shared" ref="E18:J18" si="0">SUM(E5:E17)</f>
        <v>461705</v>
      </c>
      <c r="F18" s="25">
        <f t="shared" si="0"/>
        <v>290076</v>
      </c>
      <c r="G18" s="25">
        <f t="shared" si="0"/>
        <v>6078</v>
      </c>
      <c r="H18" s="25">
        <f t="shared" si="0"/>
        <v>18538</v>
      </c>
      <c r="I18" s="25">
        <f t="shared" si="0"/>
        <v>0</v>
      </c>
      <c r="J18" s="25">
        <f t="shared" si="0"/>
        <v>0</v>
      </c>
      <c r="K18" s="21"/>
      <c r="M18" s="26"/>
    </row>
    <row r="19" spans="1:13" ht="33.75" customHeight="1">
      <c r="G19" s="126" t="s">
        <v>74</v>
      </c>
      <c r="H19" s="126"/>
      <c r="J19" s="128" t="s">
        <v>75</v>
      </c>
      <c r="K19" s="128"/>
      <c r="M19" s="26"/>
    </row>
  </sheetData>
  <mergeCells count="10">
    <mergeCell ref="G19:H19"/>
    <mergeCell ref="J19:K19"/>
    <mergeCell ref="B3:B4"/>
    <mergeCell ref="K3:K4"/>
    <mergeCell ref="B1:K1"/>
    <mergeCell ref="B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K25" sqref="K25"/>
    </sheetView>
  </sheetViews>
  <sheetFormatPr defaultRowHeight="15.6"/>
  <cols>
    <col min="1" max="1" width="4.69921875" customWidth="1"/>
    <col min="2" max="2" width="8.09765625" style="1" customWidth="1"/>
    <col min="3" max="4" width="9.59765625" customWidth="1"/>
    <col min="5" max="5" width="10.8984375" customWidth="1"/>
    <col min="6" max="6" width="10.59765625" customWidth="1"/>
    <col min="7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133" t="s">
        <v>76</v>
      </c>
      <c r="C2" s="133"/>
      <c r="D2" s="133"/>
      <c r="E2" s="133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18">
        <v>1103</v>
      </c>
      <c r="D5" s="18">
        <v>4765</v>
      </c>
      <c r="E5" s="18">
        <v>32428</v>
      </c>
      <c r="F5" s="18">
        <v>20619</v>
      </c>
      <c r="G5" s="18">
        <v>2598</v>
      </c>
      <c r="H5" s="18">
        <v>7924</v>
      </c>
      <c r="I5" s="8"/>
      <c r="J5" s="18"/>
      <c r="K5" s="21"/>
    </row>
    <row r="6" spans="1:11" ht="24.9" customHeight="1">
      <c r="A6" s="2"/>
      <c r="B6" s="7">
        <v>2</v>
      </c>
      <c r="C6" s="18">
        <v>518</v>
      </c>
      <c r="D6" s="18">
        <v>2238</v>
      </c>
      <c r="E6" s="18">
        <v>23712</v>
      </c>
      <c r="F6" s="18">
        <v>15076</v>
      </c>
      <c r="G6" s="18">
        <v>1500</v>
      </c>
      <c r="H6" s="18">
        <v>4575</v>
      </c>
      <c r="I6" s="8"/>
      <c r="J6" s="18"/>
      <c r="K6" s="19"/>
    </row>
    <row r="7" spans="1:11" ht="24.9" customHeight="1">
      <c r="A7" s="2"/>
      <c r="B7" s="7">
        <v>3</v>
      </c>
      <c r="C7" s="18">
        <v>474</v>
      </c>
      <c r="D7" s="18">
        <v>2048</v>
      </c>
      <c r="E7" s="18">
        <v>22831</v>
      </c>
      <c r="F7" s="18">
        <v>14522</v>
      </c>
      <c r="G7" s="18">
        <v>2443</v>
      </c>
      <c r="H7" s="18">
        <v>7451</v>
      </c>
      <c r="I7" s="8"/>
      <c r="J7" s="18"/>
      <c r="K7" s="21"/>
    </row>
    <row r="8" spans="1:11" ht="24.9" customHeight="1">
      <c r="A8" s="2"/>
      <c r="B8" s="7">
        <v>4</v>
      </c>
      <c r="C8" s="18"/>
      <c r="D8" s="18"/>
      <c r="E8" s="18">
        <v>15905</v>
      </c>
      <c r="F8" s="18">
        <v>10158</v>
      </c>
      <c r="G8" s="18">
        <v>1500</v>
      </c>
      <c r="H8" s="18">
        <v>4575</v>
      </c>
      <c r="I8" s="8"/>
      <c r="J8" s="18"/>
      <c r="K8" s="19"/>
    </row>
    <row r="9" spans="1:11" ht="24.9" customHeight="1">
      <c r="A9" s="2"/>
      <c r="B9" s="7">
        <v>5</v>
      </c>
      <c r="C9" s="18"/>
      <c r="D9" s="18"/>
      <c r="E9" s="18">
        <v>9503</v>
      </c>
      <c r="F9" s="18">
        <v>6114</v>
      </c>
      <c r="G9" s="18"/>
      <c r="H9" s="18"/>
      <c r="I9" s="8"/>
      <c r="J9" s="18"/>
      <c r="K9" s="19"/>
    </row>
    <row r="10" spans="1:11" ht="24.9" customHeight="1">
      <c r="A10" s="2"/>
      <c r="B10" s="7">
        <v>6</v>
      </c>
      <c r="C10" s="18">
        <v>922</v>
      </c>
      <c r="D10" s="18">
        <v>3966</v>
      </c>
      <c r="E10" s="18">
        <v>12049</v>
      </c>
      <c r="F10" s="18">
        <v>7705</v>
      </c>
      <c r="G10" s="18"/>
      <c r="H10" s="18"/>
      <c r="I10" s="8"/>
      <c r="J10" s="18"/>
      <c r="K10" s="19"/>
    </row>
    <row r="11" spans="1:11" ht="24.9" customHeight="1">
      <c r="A11" s="2"/>
      <c r="B11" s="7">
        <v>7</v>
      </c>
      <c r="C11" s="18">
        <v>736</v>
      </c>
      <c r="D11" s="18">
        <v>3180</v>
      </c>
      <c r="E11" s="18">
        <v>29874</v>
      </c>
      <c r="F11" s="18">
        <v>18970</v>
      </c>
      <c r="G11" s="18"/>
      <c r="H11" s="18"/>
      <c r="I11" s="8"/>
      <c r="J11" s="18"/>
      <c r="K11" s="19"/>
    </row>
    <row r="12" spans="1:11" ht="24.9" customHeight="1">
      <c r="A12" s="2"/>
      <c r="B12" s="7">
        <v>8</v>
      </c>
      <c r="C12" s="18">
        <v>605</v>
      </c>
      <c r="D12" s="18">
        <v>2614</v>
      </c>
      <c r="E12" s="18">
        <v>26903</v>
      </c>
      <c r="F12" s="18">
        <v>17093</v>
      </c>
      <c r="G12" s="18">
        <v>887</v>
      </c>
      <c r="H12" s="18">
        <v>2705</v>
      </c>
      <c r="I12" s="8"/>
      <c r="J12" s="18"/>
      <c r="K12" s="19"/>
    </row>
    <row r="13" spans="1:11" ht="24.9" customHeight="1">
      <c r="A13" s="2"/>
      <c r="B13" s="7">
        <v>9</v>
      </c>
      <c r="C13" s="18">
        <v>744</v>
      </c>
      <c r="D13" s="18">
        <v>3214</v>
      </c>
      <c r="E13" s="18">
        <v>16414</v>
      </c>
      <c r="F13" s="18">
        <v>10521</v>
      </c>
      <c r="G13" s="18">
        <v>1053</v>
      </c>
      <c r="H13" s="18">
        <v>3212</v>
      </c>
      <c r="I13" s="8"/>
      <c r="J13" s="18"/>
      <c r="K13" s="19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19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19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19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5102</v>
      </c>
      <c r="D18" s="25">
        <f t="shared" ref="D18:J18" si="0">SUM(D5:D17)</f>
        <v>22025</v>
      </c>
      <c r="E18" s="25">
        <f t="shared" si="0"/>
        <v>189619</v>
      </c>
      <c r="F18" s="25">
        <f t="shared" si="0"/>
        <v>120778</v>
      </c>
      <c r="G18" s="25">
        <f t="shared" si="0"/>
        <v>9981</v>
      </c>
      <c r="H18" s="25">
        <f t="shared" si="0"/>
        <v>30442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77</v>
      </c>
      <c r="H19" s="126"/>
      <c r="J19" s="127" t="s">
        <v>70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B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H14" sqref="H14"/>
    </sheetView>
  </sheetViews>
  <sheetFormatPr defaultRowHeight="15.6"/>
  <cols>
    <col min="1" max="1" width="4.69921875" customWidth="1"/>
    <col min="2" max="2" width="8.09765625" style="1" customWidth="1"/>
    <col min="3" max="3" width="9.59765625" customWidth="1"/>
    <col min="4" max="4" width="11.19921875" customWidth="1"/>
    <col min="5" max="5" width="10.8984375" customWidth="1"/>
    <col min="6" max="6" width="13" customWidth="1"/>
    <col min="7" max="7" width="9.59765625" customWidth="1"/>
    <col min="8" max="8" width="10.5" customWidth="1"/>
    <col min="9" max="10" width="9.59765625" customWidth="1"/>
    <col min="11" max="11" width="27.5" customWidth="1"/>
  </cols>
  <sheetData>
    <row r="1" spans="1:11" ht="37.5" customHeight="1">
      <c r="A1" s="2"/>
      <c r="B1" s="124" t="s">
        <v>58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4" customHeight="1">
      <c r="A2" s="2"/>
      <c r="B2" s="135" t="s">
        <v>78</v>
      </c>
      <c r="C2" s="136"/>
      <c r="D2" s="136"/>
      <c r="E2" s="136"/>
      <c r="F2" s="24"/>
      <c r="G2" s="2"/>
      <c r="H2" s="2"/>
      <c r="I2" s="15"/>
      <c r="J2" s="16"/>
      <c r="K2" s="17" t="s">
        <v>60</v>
      </c>
    </row>
    <row r="3" spans="1:11" ht="25.5" customHeight="1">
      <c r="A3" s="2"/>
      <c r="B3" s="129" t="s">
        <v>61</v>
      </c>
      <c r="C3" s="125" t="s">
        <v>3</v>
      </c>
      <c r="D3" s="125"/>
      <c r="E3" s="125" t="s">
        <v>4</v>
      </c>
      <c r="F3" s="125"/>
      <c r="G3" s="125" t="s">
        <v>5</v>
      </c>
      <c r="H3" s="125"/>
      <c r="I3" s="125" t="s">
        <v>6</v>
      </c>
      <c r="J3" s="125"/>
      <c r="K3" s="131" t="s">
        <v>7</v>
      </c>
    </row>
    <row r="4" spans="1:11" ht="20.100000000000001" customHeight="1">
      <c r="A4" s="2"/>
      <c r="B4" s="130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132"/>
    </row>
    <row r="5" spans="1:11" ht="24.9" customHeight="1">
      <c r="A5" s="2"/>
      <c r="B5" s="7">
        <v>1</v>
      </c>
      <c r="C5" s="59">
        <v>777</v>
      </c>
      <c r="D5" s="59">
        <v>3357</v>
      </c>
      <c r="E5" s="59">
        <v>26039</v>
      </c>
      <c r="F5" s="59">
        <v>16511</v>
      </c>
      <c r="G5" s="59">
        <v>1864</v>
      </c>
      <c r="H5" s="59">
        <v>5682</v>
      </c>
      <c r="I5" s="60"/>
      <c r="J5" s="59"/>
      <c r="K5" s="21"/>
    </row>
    <row r="6" spans="1:11" ht="24.9" customHeight="1">
      <c r="A6" s="2"/>
      <c r="B6" s="7">
        <v>2</v>
      </c>
      <c r="C6" s="59">
        <v>567</v>
      </c>
      <c r="D6" s="59">
        <v>2449</v>
      </c>
      <c r="E6" s="59">
        <v>13550</v>
      </c>
      <c r="F6" s="59">
        <v>8672</v>
      </c>
      <c r="G6" s="59">
        <v>1323</v>
      </c>
      <c r="H6" s="59">
        <v>4032</v>
      </c>
      <c r="I6" s="60"/>
      <c r="J6" s="59"/>
      <c r="K6" s="21"/>
    </row>
    <row r="7" spans="1:11" ht="24.9" customHeight="1">
      <c r="A7" s="2"/>
      <c r="B7" s="7">
        <v>3</v>
      </c>
      <c r="C7" s="59">
        <v>481</v>
      </c>
      <c r="D7" s="59">
        <v>2078</v>
      </c>
      <c r="E7" s="59">
        <v>17689</v>
      </c>
      <c r="F7" s="59">
        <v>11513</v>
      </c>
      <c r="G7" s="59">
        <v>1422</v>
      </c>
      <c r="H7" s="59">
        <v>4337</v>
      </c>
      <c r="I7" s="60"/>
      <c r="J7" s="59"/>
      <c r="K7" s="90"/>
    </row>
    <row r="8" spans="1:11" ht="24.9" customHeight="1">
      <c r="A8" s="2"/>
      <c r="B8" s="7">
        <v>4</v>
      </c>
      <c r="C8" s="18">
        <v>372</v>
      </c>
      <c r="D8" s="18">
        <v>1607</v>
      </c>
      <c r="E8" s="18">
        <v>12810</v>
      </c>
      <c r="F8" s="18">
        <v>8199</v>
      </c>
      <c r="G8" s="18"/>
      <c r="H8" s="18"/>
      <c r="I8" s="8"/>
      <c r="J8" s="18"/>
      <c r="K8" s="91"/>
    </row>
    <row r="9" spans="1:11" ht="24.9" customHeight="1">
      <c r="A9" s="2"/>
      <c r="B9" s="7">
        <v>5</v>
      </c>
      <c r="C9" s="18">
        <v>21</v>
      </c>
      <c r="D9" s="18">
        <v>91</v>
      </c>
      <c r="E9" s="18">
        <v>6647</v>
      </c>
      <c r="F9" s="18">
        <v>4254</v>
      </c>
      <c r="G9" s="18"/>
      <c r="H9" s="18"/>
      <c r="I9" s="8"/>
      <c r="J9" s="18"/>
      <c r="K9" s="90"/>
    </row>
    <row r="10" spans="1:11" ht="24.9" customHeight="1">
      <c r="A10" s="2"/>
      <c r="B10" s="7">
        <v>6</v>
      </c>
      <c r="C10" s="18">
        <v>17</v>
      </c>
      <c r="D10" s="18">
        <v>73</v>
      </c>
      <c r="E10" s="18">
        <v>7604</v>
      </c>
      <c r="F10" s="18">
        <v>4867</v>
      </c>
      <c r="G10" s="18"/>
      <c r="H10" s="18"/>
      <c r="I10" s="8"/>
      <c r="J10" s="18"/>
      <c r="K10" s="21"/>
    </row>
    <row r="11" spans="1:11" ht="24.9" customHeight="1">
      <c r="A11" s="2"/>
      <c r="B11" s="7">
        <v>7</v>
      </c>
      <c r="C11" s="18">
        <v>607</v>
      </c>
      <c r="D11" s="18">
        <v>2622</v>
      </c>
      <c r="E11" s="18">
        <v>23169</v>
      </c>
      <c r="F11" s="18">
        <v>14828</v>
      </c>
      <c r="G11" s="18"/>
      <c r="H11" s="18"/>
      <c r="I11" s="8"/>
      <c r="J11" s="18"/>
      <c r="K11" s="21"/>
    </row>
    <row r="12" spans="1:11" ht="24.9" customHeight="1">
      <c r="A12" s="2"/>
      <c r="B12" s="7">
        <v>8</v>
      </c>
      <c r="C12" s="18">
        <v>694</v>
      </c>
      <c r="D12" s="18">
        <v>2998</v>
      </c>
      <c r="E12" s="18">
        <v>19550</v>
      </c>
      <c r="F12" s="18">
        <v>12512</v>
      </c>
      <c r="G12" s="18">
        <v>1422</v>
      </c>
      <c r="H12" s="18">
        <v>4337</v>
      </c>
      <c r="I12" s="8"/>
      <c r="J12" s="18"/>
      <c r="K12" s="19"/>
    </row>
    <row r="13" spans="1:11" ht="24.9" customHeight="1">
      <c r="A13" s="2"/>
      <c r="B13" s="7">
        <v>9</v>
      </c>
      <c r="C13" s="18">
        <v>84</v>
      </c>
      <c r="D13" s="18">
        <v>363</v>
      </c>
      <c r="E13" s="18">
        <v>15883</v>
      </c>
      <c r="F13" s="18">
        <v>10165</v>
      </c>
      <c r="G13" s="18">
        <v>3906</v>
      </c>
      <c r="H13" s="18">
        <v>11916</v>
      </c>
      <c r="I13" s="8"/>
      <c r="J13" s="18"/>
      <c r="K13" s="22"/>
    </row>
    <row r="14" spans="1:11" ht="24.9" customHeight="1">
      <c r="A14" s="2"/>
      <c r="B14" s="7">
        <v>10</v>
      </c>
      <c r="C14" s="18"/>
      <c r="D14" s="18"/>
      <c r="E14" s="18"/>
      <c r="F14" s="18"/>
      <c r="G14" s="18"/>
      <c r="H14" s="18"/>
      <c r="I14" s="8"/>
      <c r="J14" s="18"/>
      <c r="K14" s="92"/>
    </row>
    <row r="15" spans="1:11" ht="24.9" customHeight="1">
      <c r="A15" s="2"/>
      <c r="B15" s="7">
        <v>11</v>
      </c>
      <c r="C15" s="18"/>
      <c r="D15" s="18"/>
      <c r="E15" s="18"/>
      <c r="F15" s="18"/>
      <c r="G15" s="18"/>
      <c r="H15" s="18"/>
      <c r="I15" s="8"/>
      <c r="J15" s="18"/>
      <c r="K15" s="22"/>
    </row>
    <row r="16" spans="1:11" ht="24.9" customHeight="1">
      <c r="A16" s="2"/>
      <c r="B16" s="7">
        <v>12</v>
      </c>
      <c r="C16" s="18"/>
      <c r="D16" s="18"/>
      <c r="E16" s="18"/>
      <c r="F16" s="18"/>
      <c r="G16" s="18"/>
      <c r="H16" s="18"/>
      <c r="I16" s="8"/>
      <c r="J16" s="18"/>
      <c r="K16" s="21"/>
    </row>
    <row r="17" spans="1:11" ht="24.9" customHeight="1">
      <c r="A17" s="2"/>
      <c r="B17" s="11"/>
      <c r="C17" s="18"/>
      <c r="D17" s="18"/>
      <c r="E17" s="18"/>
      <c r="F17" s="18"/>
      <c r="G17" s="18"/>
      <c r="H17" s="18"/>
      <c r="I17" s="8"/>
      <c r="J17" s="18"/>
      <c r="K17" s="21"/>
    </row>
    <row r="18" spans="1:11" ht="28.5" customHeight="1">
      <c r="A18" s="2"/>
      <c r="B18" s="12" t="s">
        <v>56</v>
      </c>
      <c r="C18" s="25">
        <f>SUM(C5:C17)</f>
        <v>3620</v>
      </c>
      <c r="D18" s="25">
        <f t="shared" ref="D18:J18" si="0">SUM(D5:D17)</f>
        <v>15638</v>
      </c>
      <c r="E18" s="25">
        <f t="shared" si="0"/>
        <v>142941</v>
      </c>
      <c r="F18" s="25">
        <f t="shared" si="0"/>
        <v>91521</v>
      </c>
      <c r="G18" s="25">
        <f t="shared" si="0"/>
        <v>9937</v>
      </c>
      <c r="H18" s="25">
        <f t="shared" si="0"/>
        <v>30304</v>
      </c>
      <c r="I18" s="25">
        <f t="shared" si="0"/>
        <v>0</v>
      </c>
      <c r="J18" s="25">
        <f t="shared" si="0"/>
        <v>0</v>
      </c>
      <c r="K18" s="21"/>
    </row>
    <row r="19" spans="1:11" ht="33.75" customHeight="1">
      <c r="G19" s="126" t="s">
        <v>74</v>
      </c>
      <c r="H19" s="126"/>
      <c r="J19" s="128" t="s">
        <v>75</v>
      </c>
      <c r="K19" s="128"/>
    </row>
    <row r="27" spans="1:11">
      <c r="F27" s="26"/>
    </row>
  </sheetData>
  <mergeCells count="10">
    <mergeCell ref="G19:H19"/>
    <mergeCell ref="J19:K19"/>
    <mergeCell ref="B3:B4"/>
    <mergeCell ref="K3:K4"/>
    <mergeCell ref="B1:K1"/>
    <mergeCell ref="B2:E2"/>
    <mergeCell ref="C3:D3"/>
    <mergeCell ref="E3:F3"/>
    <mergeCell ref="G3:H3"/>
    <mergeCell ref="I3:J3"/>
  </mergeCells>
  <phoneticPr fontId="5" type="noConversion"/>
  <printOptions horizontalCentered="1"/>
  <pageMargins left="0.74803149606299213" right="0.35433070866141736" top="0.59055118110236227" bottom="0.39370078740157483" header="0.51181102362204722" footer="0.51181102362204722"/>
  <pageSetup paperSize="9" scale="85" orientation="landscape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48</vt:i4>
      </vt:variant>
    </vt:vector>
  </HeadingPairs>
  <TitlesOfParts>
    <vt:vector size="48" baseType="lpstr">
      <vt:lpstr>能源汇总</vt:lpstr>
      <vt:lpstr>能源采集汇总</vt:lpstr>
      <vt:lpstr>杨浦初级</vt:lpstr>
      <vt:lpstr>铁岭</vt:lpstr>
      <vt:lpstr>鞍山初级</vt:lpstr>
      <vt:lpstr>十五</vt:lpstr>
      <vt:lpstr>惠民</vt:lpstr>
      <vt:lpstr>辽阳</vt:lpstr>
      <vt:lpstr>新大桥</vt:lpstr>
      <vt:lpstr>建设初级</vt:lpstr>
      <vt:lpstr>东辽阳</vt:lpstr>
      <vt:lpstr>二十五</vt:lpstr>
      <vt:lpstr>控江初级</vt:lpstr>
      <vt:lpstr>上理工附属初级</vt:lpstr>
      <vt:lpstr>上理工附属实验（延二）</vt:lpstr>
      <vt:lpstr>教育学院附属初级</vt:lpstr>
      <vt:lpstr>同济初级</vt:lpstr>
      <vt:lpstr>同济二初</vt:lpstr>
      <vt:lpstr>鞍山实验</vt:lpstr>
      <vt:lpstr>国和</vt:lpstr>
      <vt:lpstr>包头</vt:lpstr>
      <vt:lpstr>三门</vt:lpstr>
      <vt:lpstr>思源</vt:lpstr>
      <vt:lpstr>昆明</vt:lpstr>
      <vt:lpstr>黄兴</vt:lpstr>
      <vt:lpstr>育鹰</vt:lpstr>
      <vt:lpstr>上音</vt:lpstr>
      <vt:lpstr>市光</vt:lpstr>
      <vt:lpstr>二附校</vt:lpstr>
      <vt:lpstr>控江</vt:lpstr>
      <vt:lpstr>杨高</vt:lpstr>
      <vt:lpstr>上理工</vt:lpstr>
      <vt:lpstr>财大</vt:lpstr>
      <vt:lpstr>中原</vt:lpstr>
      <vt:lpstr>同济中学</vt:lpstr>
      <vt:lpstr>少云</vt:lpstr>
      <vt:lpstr>民星</vt:lpstr>
      <vt:lpstr>同大一附中</vt:lpstr>
      <vt:lpstr>市东</vt:lpstr>
      <vt:lpstr>复旦实验</vt:lpstr>
      <vt:lpstr>体育附中</vt:lpstr>
      <vt:lpstr>杨浦职校</vt:lpstr>
      <vt:lpstr>音乐职校</vt:lpstr>
      <vt:lpstr>风帆</vt:lpstr>
      <vt:lpstr>扬帆</vt:lpstr>
      <vt:lpstr>工读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18039</cp:lastModifiedBy>
  <cp:revision>1</cp:revision>
  <cp:lastPrinted>2021-01-03T06:36:45Z</cp:lastPrinted>
  <dcterms:created xsi:type="dcterms:W3CDTF">2006-07-07T02:34:47Z</dcterms:created>
  <dcterms:modified xsi:type="dcterms:W3CDTF">2022-10-09T06:37:17Z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2052-11.1.0.12156</vt:lpwstr>
  </property>
  <property fmtid="{D5CDD505-2E9C-101B-9397-08002B2CF9AE}" pid="3" name="ICV">
    <vt:lpwstr>8097DB9EBE7F4E99B9B7B66C2F63845D</vt:lpwstr>
  </property>
</Properties>
</file>